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omments8.xml" ContentType="application/vnd.openxmlformats-officedocument.spreadsheetml.comments+xml"/>
  <Override PartName="/xl/threadedComments/threadedComment8.xml" ContentType="application/vnd.ms-excel.threadedcomments+xml"/>
  <Override PartName="/xl/drawings/drawing4.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66925"/>
  <mc:AlternateContent xmlns:mc="http://schemas.openxmlformats.org/markup-compatibility/2006">
    <mc:Choice Requires="x15">
      <x15ac:absPath xmlns:x15ac="http://schemas.microsoft.com/office/spreadsheetml/2010/11/ac" url="C:\Users\marie\Downloads\"/>
    </mc:Choice>
  </mc:AlternateContent>
  <xr:revisionPtr revIDLastSave="0" documentId="13_ncr:1_{D2281A1B-954C-45A0-8489-DE49456635CF}" xr6:coauthVersionLast="47" xr6:coauthVersionMax="47" xr10:uidLastSave="{00000000-0000-0000-0000-000000000000}"/>
  <bookViews>
    <workbookView xWindow="-110" yWindow="-110" windowWidth="19420" windowHeight="10420" firstSheet="2" activeTab="6" xr2:uid="{00000000-000D-0000-FFFF-FFFF00000000}"/>
  </bookViews>
  <sheets>
    <sheet name="Clean Data Summary" sheetId="11" r:id="rId1"/>
    <sheet name="Annotation Summary" sheetId="14" r:id="rId2"/>
    <sheet name="LAP PT Data" sheetId="10" r:id="rId3"/>
    <sheet name="LAP  BI_BF" sheetId="2" r:id="rId4"/>
    <sheet name="PE PT Data" sheetId="1" r:id="rId5"/>
    <sheet name="PE BI_BF" sheetId="6" r:id="rId6"/>
    <sheet name="Clean Data Graphs" sheetId="12" r:id="rId7"/>
    <sheet name="Annotation Definitions" sheetId="3" r:id="rId8"/>
    <sheet name="Definitions" sheetId="7" r:id="rId9"/>
    <sheet name="LAP PT Data no movement" sheetId="8" r:id="rId10"/>
  </sheets>
  <definedNames>
    <definedName name="_xlnm._FilterDatabase" localSheetId="3" hidden="1">'LAP  BI_BF'!$A$1:$G$7</definedName>
    <definedName name="_xlnm._FilterDatabase" localSheetId="2" hidden="1">'LAP PT Data'!$B$1:$AI$7</definedName>
    <definedName name="_xlnm._FilterDatabase" localSheetId="9" hidden="1">'LAP PT Data no movement'!$B$1:$AI$7</definedName>
    <definedName name="_xlnm._FilterDatabase" localSheetId="5" hidden="1">'PE BI_BF'!$A$1:$G$18</definedName>
    <definedName name="_xlnm._FilterDatabase" localSheetId="4" hidden="1">'PE PT Data'!$B$1:$W$19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8" i="11" l="1"/>
  <c r="K50" i="11"/>
  <c r="K51" i="11"/>
  <c r="K52" i="11"/>
  <c r="K53" i="11"/>
  <c r="K54" i="11"/>
  <c r="K55" i="11"/>
  <c r="K56" i="11"/>
  <c r="K57" i="11"/>
  <c r="K58" i="11"/>
  <c r="K59" i="11"/>
  <c r="K60" i="11"/>
  <c r="K61" i="11"/>
  <c r="K62" i="11"/>
  <c r="K63" i="11"/>
  <c r="K64" i="11"/>
  <c r="M50" i="12"/>
  <c r="M53" i="12"/>
  <c r="M56" i="12"/>
  <c r="M59" i="12"/>
  <c r="M62" i="12"/>
  <c r="M48" i="12"/>
  <c r="M51" i="12"/>
  <c r="M54" i="12"/>
  <c r="M57" i="12"/>
  <c r="M60" i="12"/>
  <c r="M63" i="12"/>
  <c r="M52" i="12"/>
  <c r="M55" i="12"/>
  <c r="M58" i="12"/>
  <c r="M61" i="12"/>
  <c r="M64" i="12"/>
  <c r="G28" i="10"/>
  <c r="AD25" i="12"/>
  <c r="AE25" i="12"/>
  <c r="AF25" i="12"/>
  <c r="AG25" i="12"/>
  <c r="AH25" i="12"/>
  <c r="AC25" i="12"/>
  <c r="AD24" i="12"/>
  <c r="AE24" i="12"/>
  <c r="AF24" i="12"/>
  <c r="AG24" i="12"/>
  <c r="AH24" i="12"/>
  <c r="AC24" i="12"/>
  <c r="AD23" i="12"/>
  <c r="AE23" i="12"/>
  <c r="AF23" i="12"/>
  <c r="AG23" i="12"/>
  <c r="AH23" i="12"/>
  <c r="AC23" i="12"/>
  <c r="H68" i="12"/>
  <c r="J68" i="12"/>
  <c r="K68" i="12"/>
  <c r="J69" i="12"/>
  <c r="K69" i="12"/>
  <c r="I70" i="12"/>
  <c r="J70" i="12"/>
  <c r="K70" i="12"/>
  <c r="L70" i="12"/>
  <c r="G70" i="12"/>
  <c r="G69" i="12"/>
  <c r="G68" i="12"/>
  <c r="H65" i="12"/>
  <c r="J65" i="12"/>
  <c r="K65" i="12"/>
  <c r="L65" i="12"/>
  <c r="J66" i="12"/>
  <c r="K66" i="12"/>
  <c r="L66" i="12"/>
  <c r="H67" i="12"/>
  <c r="I67" i="12"/>
  <c r="J67" i="12"/>
  <c r="K67" i="12"/>
  <c r="L67" i="12"/>
  <c r="G67" i="12"/>
  <c r="G66" i="12"/>
  <c r="G65" i="12"/>
  <c r="E29" i="10"/>
  <c r="E30" i="10"/>
  <c r="E31" i="10"/>
  <c r="E32" i="10"/>
  <c r="E33" i="10"/>
  <c r="E28" i="10"/>
  <c r="D29" i="10"/>
  <c r="D30" i="10"/>
  <c r="D31" i="10"/>
  <c r="D32" i="10"/>
  <c r="D33" i="10"/>
  <c r="D28" i="10"/>
  <c r="F19" i="1" l="1"/>
  <c r="F16" i="1"/>
  <c r="F13" i="1"/>
  <c r="F10" i="1"/>
  <c r="F5" i="1" l="1"/>
  <c r="F6" i="1"/>
  <c r="F7" i="1"/>
  <c r="F8" i="1"/>
  <c r="F9" i="1"/>
  <c r="F11" i="1"/>
  <c r="F12" i="1"/>
  <c r="F14" i="1"/>
  <c r="F15" i="1"/>
  <c r="F17" i="1"/>
  <c r="F18" i="1"/>
  <c r="F3" i="1"/>
  <c r="F4" i="1"/>
  <c r="G33" i="10"/>
  <c r="F33" i="10"/>
  <c r="G32" i="10"/>
  <c r="F32" i="10"/>
  <c r="G31" i="10"/>
  <c r="F31" i="10"/>
  <c r="G30" i="10"/>
  <c r="F30" i="10"/>
  <c r="G29" i="10"/>
  <c r="F29" i="10"/>
  <c r="F28" i="10"/>
  <c r="F7" i="10"/>
  <c r="E7" i="10"/>
  <c r="D7" i="10"/>
  <c r="F6" i="10"/>
  <c r="E6" i="10"/>
  <c r="D6" i="10"/>
  <c r="F5" i="10"/>
  <c r="E5" i="10"/>
  <c r="D5" i="10"/>
  <c r="F4" i="10"/>
  <c r="E4" i="10"/>
  <c r="D4" i="10"/>
  <c r="F3" i="10"/>
  <c r="E3" i="10"/>
  <c r="D3" i="10"/>
  <c r="F2" i="10"/>
  <c r="E2" i="10"/>
  <c r="D2" i="10"/>
  <c r="D43" i="8" l="1"/>
  <c r="D42" i="8"/>
  <c r="D41" i="8"/>
  <c r="D40" i="8"/>
  <c r="D39" i="8"/>
  <c r="D38" i="8"/>
  <c r="D28" i="8"/>
  <c r="D29" i="8"/>
  <c r="D30" i="8"/>
  <c r="D31" i="8"/>
  <c r="D32" i="8"/>
  <c r="D33" i="8"/>
  <c r="F7" i="8"/>
  <c r="E7" i="8"/>
  <c r="D7" i="8"/>
  <c r="F6" i="8"/>
  <c r="E6" i="8"/>
  <c r="D6" i="8"/>
  <c r="F5" i="8"/>
  <c r="E5" i="8"/>
  <c r="D5" i="8"/>
  <c r="F4" i="8"/>
  <c r="E4" i="8"/>
  <c r="D4" i="8"/>
  <c r="F3" i="8"/>
  <c r="E3" i="8"/>
  <c r="D3" i="8"/>
  <c r="F2" i="8"/>
  <c r="E2" i="8"/>
  <c r="D2" i="8"/>
  <c r="J4" i="1"/>
  <c r="J5" i="1"/>
  <c r="J6" i="1"/>
  <c r="J7" i="1"/>
  <c r="J8" i="1"/>
  <c r="J9" i="1"/>
  <c r="J10" i="1"/>
  <c r="J11" i="1"/>
  <c r="J12" i="1"/>
  <c r="J14" i="1"/>
  <c r="J15" i="1"/>
  <c r="J16" i="1"/>
  <c r="J17" i="1"/>
  <c r="J18" i="1"/>
  <c r="J19" i="1"/>
  <c r="I4" i="1"/>
  <c r="I5" i="1"/>
  <c r="I6" i="1"/>
  <c r="I7" i="1"/>
  <c r="I8" i="1"/>
  <c r="I9" i="1"/>
  <c r="I10" i="1"/>
  <c r="I11" i="1"/>
  <c r="I12" i="1"/>
  <c r="I13" i="1"/>
  <c r="I14" i="1"/>
  <c r="I15" i="1"/>
  <c r="I16" i="1"/>
  <c r="I17" i="1"/>
  <c r="I18" i="1"/>
  <c r="I19" i="1"/>
  <c r="H4" i="1"/>
  <c r="H5" i="1"/>
  <c r="H6" i="1"/>
  <c r="H7" i="1"/>
  <c r="H8" i="1"/>
  <c r="H9" i="1"/>
  <c r="H10" i="1"/>
  <c r="H11" i="1"/>
  <c r="H12" i="1"/>
  <c r="H13" i="1"/>
  <c r="H14" i="1"/>
  <c r="H15" i="1"/>
  <c r="H16" i="1"/>
  <c r="H17" i="1"/>
  <c r="H18" i="1"/>
  <c r="H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tc={7D73F022-1756-4F57-9A1F-00BD9343AA02}</author>
    <author>tc={89427113-E0F5-4128-B05B-1D85ED3891F2}</author>
    <author>tc={ED49C572-16DB-4142-8E62-2D392B2FB5D5}</author>
    <author>tc={16B24AD3-32C6-4FAE-A807-746FBDF3B0AF}</author>
    <author>tc={8D1B06FA-2FC4-4273-A691-9B65415FD21A}</author>
    <author>tc={C9DBD81D-9997-438C-90D0-8C0371B56069}</author>
    <author>tc={76CD6650-D5A7-4469-88B4-60DC8C0B4B94}</author>
    <author>tc={1F239492-92EF-418E-A1E8-D00EEDE8A452}</author>
    <author>tc={39FA624E-8107-47A7-B733-9D53FE851B34}</author>
    <author>tc={BF5B1E08-CB58-4286-8274-B77BC7C9F4A3}</author>
    <author>tc={A2DE2E9D-814E-49CF-8087-9126DF5E22AC}</author>
    <author>tc={39612AF2-EB01-4879-B5EA-3A27D118E5AE}</author>
    <author>tc={7D516E52-521B-422C-8063-65A149B5F517}</author>
    <author>tc={635938F6-D20F-4DA1-9A45-8BE0B1FD0D54}</author>
    <author>tc={0FEC17EE-8706-4899-A277-7DFD49C9EDE0}</author>
    <author>tc={FA20EE97-0C5E-4EE6-A0D9-708829ACA4CC}</author>
    <author>tc={01C797B4-D82A-4BA3-9537-F8BE5F160329}</author>
    <author>tc={29A35CC0-C9BD-4089-90CF-8059DC830754}</author>
    <author>tc={DBD9BEF5-F601-4202-8E29-A833EDF1621F}</author>
    <author>tc={F826999E-F896-4046-BEB5-62C60ABAEAE7}</author>
    <author>tc={93FF260C-8D0F-47B2-B229-9ABCB47A642C}</author>
    <author>tc={1DD99B82-F2EB-4D60-9838-1CDA1D41389A}</author>
    <author>tc={B11561C7-AB7A-43AA-A083-0C2A7D602DD6}</author>
    <author>tc={9386650D-B501-47C5-9978-C728D3C4C356}</author>
    <author>tc={12DCA2D3-65B8-4309-A3B0-DDB8EB967615}</author>
    <author>tc={E7E870FE-0ED1-47CF-B375-AD25E9181B63}</author>
    <author>tc={D77C3749-02E9-4741-BC81-F853C8C593AA}</author>
    <author>tc={937C1CB0-0B5C-4AD1-852D-0B91FC56EC87}</author>
    <author>tc={4430D817-56F0-4925-9417-ECC8DA657E47}</author>
    <author>tc={052B4AC8-00DC-4603-9BB8-5E221BD3E1F4}</author>
    <author>tc={3D8AA574-3F5C-4C81-ABD2-6364F2ED7041}</author>
    <author>tc={67627158-BDF3-4E02-A25A-3E4F150070CD}</author>
    <author>tc={A7C073A6-3505-4F8A-A857-253E15D85D64}</author>
    <author>tc={A1696ECA-178B-4BF3-8E05-433D76C94831}</author>
    <author>tc={3DED2740-BF68-4F50-872F-7389953C60FB}</author>
    <author>tc={482DCB42-11B1-47A4-8117-2A81D2031EC6}</author>
    <author>tc={835B57DD-DC9B-43D6-94B6-0DA1F34C5B9B}</author>
    <author>tc={9795C5A8-A8BF-4DC9-9399-3002E94BFB35}</author>
    <author>tc={CE5CD034-3CE9-49E5-BC97-DA623C2CA52D}</author>
    <author>tc={FBFEA7D8-A4AC-4008-934B-B0D03F145FD8}</author>
    <author>tc={9E70E7AB-67C5-47AB-9680-68E1FEA74D86}</author>
    <author>tc={75875078-A92C-460D-8577-E93C38A82351}</author>
    <author>tc={42F3C2E0-C285-4F66-BAC7-44702DD39674}</author>
    <author>tc={3DFA2CA3-8E9F-43F6-B0D7-1DC2759FBEC3}</author>
    <author>tc={0454857B-461C-48C6-8059-EE7C1AF41229}</author>
    <author>tc={638E51D9-1D1C-C24E-9408-66C673FD2CC2}</author>
    <author>tc={47F9C53A-036A-40BD-A337-4FC794CA6F40}</author>
    <author>tc={3CA45AA6-0185-430A-BAA0-0A3FEBFDA7B3}</author>
    <author>tc={A188CF08-260C-4800-876D-21462863ACA9}</author>
    <author>tc={0D9A600B-BA77-7B46-96F7-4B21590C20D4}</author>
    <author>tc={20D94B5D-F39A-4DDD-859C-88F1840B3ECF}</author>
    <author>tc={B103F8FE-110D-48EF-AD11-5AB22F0E3A7A}</author>
    <author>tc={E59E42BB-F755-4040-BA3E-B20283E571CC}</author>
    <author>tc={9C15B2AC-F73C-4C33-931C-D02339CDF1D7}</author>
    <author>tc={E796528A-20ED-451B-9C4C-C626F74F9D77}</author>
    <author>tc={71142E44-C5F2-413A-B795-4DE80D4B3FC4}</author>
    <author>tc={C0C187E8-CE94-4D65-A7E3-FBEE6E50B48B}</author>
    <author>tc={2BD59698-C469-48A6-B119-4B680199CF2D}</author>
    <author>tc={5A5E1515-F1B2-4F81-9851-121389FC6984}</author>
    <author>tc={3D624106-B542-4DCD-B359-40D489F6C959}</author>
    <author>tc={04692EC3-0F22-4834-9ED0-F50FCD9C4F54}</author>
    <author>tc={44FA7E5F-FE41-45A6-9B1F-DB6C9FFD94F2}</author>
    <author>tc={E6323D61-9144-4B81-AB90-2E30BB5E42F7}</author>
    <author>tc={0605A77E-C0B0-46DE-8678-796E3C3E40FB}</author>
    <author>tc={525A248C-2E26-4FB6-9532-CF540693B3A9}</author>
    <author>tc={9BE3ED4F-12B0-4524-A1B5-03D03163B673}</author>
    <author>tc={EC059F2E-E4FE-49D3-B33C-FF449B297296}</author>
    <author>tc={1C0B1252-CD1B-4FD8-884B-E3F5F37CF6FE}</author>
    <author>tc={465FD94B-806A-4918-BE5F-FD01E641C279}</author>
    <author>tc={EF3A5D32-8BEA-4B36-8A7B-FC562415BDFB}</author>
    <author>tc={DEF918E6-D4B0-44BE-8E45-26CA43EEEE3F}</author>
    <author>tc={6779E078-5AE9-4E87-AC2B-37E67F7BDA92}</author>
    <author>tc={3898638C-C098-46E8-BB6D-68AAA3C5D0A6}</author>
    <author>tc={AF23C3CC-4EE4-4F87-B12F-C6E82909CCCE}</author>
    <author>tc={6E118E9E-0B28-42DF-8836-1057DEFA57DE}</author>
    <author>tc={E5A37178-CEB3-4E47-975A-D3F6A5DE4A23}</author>
    <author>tc={1083B36D-1C9A-4AEE-A2EB-FCA7DD6666E1}</author>
    <author>tc={C03FE837-B33D-4BAF-A087-DF994FC7B227}</author>
    <author>tc={4BBF19B3-34B0-417A-AC66-07736D4B0C64}</author>
    <author>tc={310EBEFE-3F43-49DE-BA1A-666A794FB143}</author>
    <author>tc={5202442A-7C55-4DCF-8967-3B4C6C4B9236}</author>
    <author>tc={C6978FC2-17A2-4419-8561-295F72670949}</author>
    <author>tc={8CF4AA22-49A6-413E-B2F1-BBCE0CEF4A09}</author>
    <author>tc={E48215B6-FB8E-4F21-BC94-5B526ADC57C4}</author>
    <author>tc={80C7E939-0D1F-44BA-BFEF-72A55F79CE00}</author>
    <author>tc={355B5A49-0F3E-4412-B2EF-1AC9397AA3A6}</author>
    <author>tc={88678D47-D55C-4C6F-B614-BFBCDD3514D9}</author>
    <author>tc={4D5AD86E-56D9-4B1A-B728-96005D0763F4}</author>
    <author>tc={DE180810-B2C5-45A5-9C5D-6358E6334600}</author>
    <author>tc={D82AB0A5-FD46-42CC-83BD-EDECBE02F14A}</author>
    <author>tc={EC335216-58E4-4892-BACD-0B84D1DEA4A3}</author>
  </authors>
  <commentList>
    <comment ref="B6" authorId="0" shapeId="0" xr:uid="{7D73F022-1756-4F57-9A1F-00BD9343AA02}">
      <text>
        <t xml:space="preserve">[Threaded comment]
Your version of Excel allows you to read this threaded comment; however, any edits to it will get removed if the file is opened in a newer version of Excel. Learn more: https://go.microsoft.com/fwlink/?linkid=870924
Comment:
    “Move to recovery” in following trace 2023-06-04 17:53 (02:53PM) </t>
      </text>
    </comment>
    <comment ref="A7" authorId="1" shapeId="0" xr:uid="{89427113-E0F5-4128-B05B-1D85ED3891F2}">
      <text>
        <t>[Threaded comment]
Your version of Excel allows you to read this threaded comment; however, any edits to it will get removed if the file is opened in a newer version of Excel. Learn more: https://go.microsoft.com/fwlink/?linkid=870924
Comment:
    Two traces for surgery, 2nd trace was ran under Ratona Amarel (2023-06-04 22:41)</t>
      </text>
    </comment>
    <comment ref="A10" authorId="2" shapeId="0" xr:uid="{ED49C572-16DB-4142-8E62-2D392B2FB5D5}">
      <text>
        <t>[Threaded comment]
Your version of Excel allows you to read this threaded comment; however, any edits to it will get removed if the file is opened in a newer version of Excel. Learn more: https://go.microsoft.com/fwlink/?linkid=870924
Comment:
    Two traces ran during surgery, 1st trace used for BI, 2nd trace (2023-06-04 21:46) used fro BF
Reply:
    No acute peaks present in first trace.</t>
      </text>
    </comment>
    <comment ref="B10" authorId="3" shapeId="0" xr:uid="{16B24AD3-32C6-4FAE-A807-746FBDF3B0AF}">
      <text>
        <t>[Threaded comment]
Your version of Excel allows you to read this threaded comment; however, any edits to it will get removed if the file is opened in a newer version of Excel. Learn more: https://go.microsoft.com/fwlink/?linkid=870924
Comment:
    2nd trace information</t>
      </text>
    </comment>
    <comment ref="B12" authorId="4" shapeId="0" xr:uid="{8D1B06FA-2FC4-4273-A691-9B65415FD21A}">
      <text>
        <t>[Threaded comment]
Your version of Excel allows you to read this threaded comment; however, any edits to it will get removed if the file is opened in a newer version of Excel. Learn more: https://go.microsoft.com/fwlink/?linkid=870924
Comment:
    - added in all annotations present in all traces, new annotation columns are indicated by yellow highlight.
- compared each dog to our data analysis spreadsheet and added in any missing columns / cells / peak data, indicated by yellow highlight
- added '.' in cell when annotation was not present
- added '0' in cell when annotation was present but there was no peak delta associated
- added in positive peaks
- added in below threshold peaks</t>
      </text>
    </comment>
    <comment ref="BL14" authorId="5" shapeId="0" xr:uid="{C9DBD81D-9997-438C-90D0-8C0371B56069}">
      <text>
        <t>[Threaded comment]
Your version of Excel allows you to read this threaded comment; however, any edits to it will get removed if the file is opened in a newer version of Excel. Learn more: https://go.microsoft.com/fwlink/?linkid=870924
Comment:
    KH
Only 'E' was used if the letter was given. Other wise anything related to PainTrace, Sensors, Electrodes, Calibration was not included in the data analysis. Let GV and AF know if you would like this included.</t>
      </text>
    </comment>
    <comment ref="T15" authorId="6" shapeId="0" xr:uid="{76CD6650-D5A7-4469-88B4-60DC8C0B4B94}">
      <text>
        <t>[Threaded comment]
Your version of Excel allows you to read this threaded comment; however, any edits to it will get removed if the file is opened in a newer version of Excel. Learn more: https://go.microsoft.com/fwlink/?linkid=870924
Comment:
    +ve peak but within oscillating baseline? KH thoughts?</t>
      </text>
    </comment>
    <comment ref="AW15" authorId="7" shapeId="0" xr:uid="{1F239492-92EF-418E-A1E8-D00EEDE8A452}">
      <text>
        <t>[Threaded comment]
Your version of Excel allows you to read this threaded comment; however, any edits to it will get removed if the file is opened in a newer version of Excel. Learn more: https://go.microsoft.com/fwlink/?linkid=870924
Comment:
    Positive
Reply:
    I get 0.33 at TP 2:21:26
Reply:
    AF reviewed, changed from 0.21</t>
      </text>
    </comment>
    <comment ref="BA15" authorId="8" shapeId="0" xr:uid="{39FA624E-8107-47A7-B733-9D53FE851B34}">
      <text>
        <t>[Threaded comment]
Your version of Excel allows you to read this threaded comment; however, any edits to it will get removed if the file is opened in a newer version of Excel. Learn more: https://go.microsoft.com/fwlink/?linkid=870924
Comment:
    +ve peak here at TP 2:42 = 0.67</t>
      </text>
    </comment>
    <comment ref="BC15" authorId="9" shapeId="0" xr:uid="{BF5B1E08-CB58-4286-8274-B77BC7C9F4A3}">
      <text>
        <t xml:space="preserve">[Threaded comment]
Your version of Excel allows you to read this threaded comment; however, any edits to it will get removed if the file is opened in a newer version of Excel. Learn more: https://go.microsoft.com/fwlink/?linkid=870924
Comment:
    Oscillating Baseline </t>
      </text>
    </comment>
    <comment ref="BE15" authorId="10" shapeId="0" xr:uid="{A2DE2E9D-814E-49CF-8087-9126DF5E22AC}">
      <text>
        <t>[Threaded comment]
Your version of Excel allows you to read this threaded comment; however, any edits to it will get removed if the file is opened in a newer version of Excel. Learn more: https://go.microsoft.com/fwlink/?linkid=870924
Comment:
    TC
Reply:
    Towel Clamps?</t>
      </text>
    </comment>
    <comment ref="F16" authorId="11" shapeId="0" xr:uid="{39612AF2-EB01-4879-B5EA-3A27D118E5AE}">
      <text>
        <t>[Threaded comment]
Your version of Excel allows you to read this threaded comment; however, any edits to it will get removed if the file is opened in a newer version of Excel. Learn more: https://go.microsoft.com/fwlink/?linkid=870924
Comment:
    13 s away from annotation but an obvious peak. Added in for review. 
Reply:
    KH can you review this again? I went with your previous comment from our data analysis and added a peak here.
Reply:
    TP 27:48
Reply:
    Delta and TP reviewed.</t>
      </text>
    </comment>
    <comment ref="G16" authorId="12" shapeId="0" xr:uid="{7D516E52-521B-422C-8063-65A149B5F517}">
      <text>
        <t>[Threaded comment]
Your version of Excel allows you to read this threaded comment; however, any edits to it will get removed if the file is opened in a newer version of Excel. Learn more: https://go.microsoft.com/fwlink/?linkid=870924
Comment:
    TP: 29:30</t>
      </text>
    </comment>
    <comment ref="J16" authorId="13" shapeId="0" xr:uid="{635938F6-D20F-4DA1-9A45-8BE0B1FD0D54}">
      <text>
        <t>[Threaded comment]
Your version of Excel allows you to read this threaded comment; however, any edits to it will get removed if the file is opened in a newer version of Excel. Learn more: https://go.microsoft.com/fwlink/?linkid=870924
Comment:
    'Another incision'
Reply:
    KH agree?
Reply:
    yes</t>
      </text>
    </comment>
    <comment ref="L16" authorId="14" shapeId="0" xr:uid="{0FEC17EE-8706-4899-A277-7DFD49C9EDE0}">
      <text>
        <t>[Threaded comment]
Your version of Excel allows you to read this threaded comment; however, any edits to it will get removed if the file is opened in a newer version of Excel. Learn more: https://go.microsoft.com/fwlink/?linkid=870924
Comment:
    TP 53:46</t>
      </text>
    </comment>
    <comment ref="N16" authorId="15" shapeId="0" xr:uid="{FA20EE97-0C5E-4EE6-A0D9-708829ACA4CC}">
      <text>
        <t>[Threaded comment]
Your version of Excel allows you to read this threaded comment; however, any edits to it will get removed if the file is opened in a newer version of Excel. Learn more: https://go.microsoft.com/fwlink/?linkid=870924
Comment:
    Oscillating baseline
Reply:
    Agree</t>
      </text>
    </comment>
    <comment ref="P16" authorId="16" shapeId="0" xr:uid="{01C797B4-D82A-4BA3-9537-F8BE5F160329}">
      <text>
        <t>[Threaded comment]
Your version of Excel allows you to read this threaded comment; however, any edits to it will get removed if the file is opened in a newer version of Excel. Learn more: https://go.microsoft.com/fwlink/?linkid=870924
Comment:
    Oscillating baseline
Reply:
    Change in baseline?
Reply:
    KH: oscillating baseline before and after a baseline drop/shift. What would you like to do here?
Reply:
    Can't measure - missing data</t>
      </text>
    </comment>
    <comment ref="R16" authorId="17" shapeId="0" xr:uid="{29A35CC0-C9BD-4089-90CF-8059DC830754}">
      <text>
        <t xml:space="preserve">[Threaded comment]
Your version of Excel allows you to read this threaded comment; however, any edits to it will get removed if the file is opened in a newer version of Excel. Learn more: https://go.microsoft.com/fwlink/?linkid=870924
Comment:
    J? or Cannula Replacement?
Reply:
    If ‘J cannula replacement’ is considered J. However,  ’S’ is annotated just before this ’J cannula replacement’ annotation and S = Removal of cannula, so I think the peak here would be related to cannulation, and would need to add a peak for cannulation (G) . Maybe the annotation is both a port introduction and cannula replacement? KH thoughts? </t>
      </text>
    </comment>
    <comment ref="S16" authorId="18" shapeId="0" xr:uid="{DBD9BEF5-F601-4202-8E29-A833EDF1621F}">
      <text>
        <t>[Threaded comment]
Your version of Excel allows you to read this threaded comment; however, any edits to it will get removed if the file is opened in a newer version of Excel. Learn more: https://go.microsoft.com/fwlink/?linkid=870924
Comment:
    Originally we thought this was a baseline change but upon further review, not sure. KH?</t>
      </text>
    </comment>
    <comment ref="X16" authorId="19" shapeId="0" xr:uid="{F826999E-F896-4046-BEB5-62C60ABAEAE7}">
      <text>
        <t>[Threaded comment]
Your version of Excel allows you to read this threaded comment; however, any edits to it will get removed if the file is opened in a newer version of Excel. Learn more: https://go.microsoft.com/fwlink/?linkid=870924
Comment:
    Oscillating baseline</t>
      </text>
    </comment>
    <comment ref="Y16" authorId="20" shapeId="0" xr:uid="{93FF260C-8D0F-47B2-B229-9ABCB47A642C}">
      <text>
        <t>[Threaded comment]
Your version of Excel allows you to read this threaded comment; however, any edits to it will get removed if the file is opened in a newer version of Excel. Learn more: https://go.microsoft.com/fwlink/?linkid=870924
Comment:
    TP 1:15:31</t>
      </text>
    </comment>
    <comment ref="AA16" authorId="21" shapeId="0" xr:uid="{1DD99B82-F2EB-4D60-9838-1CDA1D41389A}">
      <text>
        <t xml:space="preserve">[Threaded comment]
Your version of Excel allows you to read this threaded comment; however, any edits to it will get removed if the file is opened in a newer version of Excel. Learn more: https://go.microsoft.com/fwlink/?linkid=870924
Comment:
    TP: 1:39:59
Reply:
    Agree. 
Another L before this with no acute peak. </t>
      </text>
    </comment>
    <comment ref="AB16" authorId="22" shapeId="0" xr:uid="{B11561C7-AB7A-43AA-A083-0C2A7D602DD6}">
      <text>
        <t>[Threaded comment]
Your version of Excel allows you to read this threaded comment; however, any edits to it will get removed if the file is opened in a newer version of Excel. Learn more: https://go.microsoft.com/fwlink/?linkid=870924
Comment:
    Oscillating baseline</t>
      </text>
    </comment>
    <comment ref="AE16" authorId="23" shapeId="0" xr:uid="{9386650D-B501-47C5-9978-C728D3C4C356}">
      <text>
        <t>[Threaded comment]
Your version of Excel allows you to read this threaded comment; however, any edits to it will get removed if the file is opened in a newer version of Excel. Learn more: https://go.microsoft.com/fwlink/?linkid=870924
Comment:
    First 'N' is in oscillating baseline
Reply:
    This is calculated from the second 'N' calculation that was annotated within 5s of an 'L' annotation.
Reply:
    Agree. TP 1:22:13</t>
      </text>
    </comment>
    <comment ref="AF16" authorId="24" shapeId="0" xr:uid="{12DCA2D3-65B8-4309-A3B0-DDB8EB967615}">
      <text>
        <t>[Threaded comment]
Your version of Excel allows you to read this threaded comment; however, any edits to it will get removed if the file is opened in a newer version of Excel. Learn more: https://go.microsoft.com/fwlink/?linkid=870924
Comment:
    TP 1:43:17
Reply:
    Adjusted TP as taking the leading edge now to a +ve peak so 1:43:14</t>
      </text>
    </comment>
    <comment ref="AI16" authorId="25" shapeId="0" xr:uid="{E7E870FE-0ED1-47CF-B375-AD25E9181B63}">
      <text>
        <t>[Threaded comment]
Your version of Excel allows you to read this threaded comment; however, any edits to it will get removed if the file is opened in a newer version of Excel. Learn more: https://go.microsoft.com/fwlink/?linkid=870924
Comment:
    Oscillating baseline
Reply:
    Agree</t>
      </text>
    </comment>
    <comment ref="AJ16" authorId="26" shapeId="0" xr:uid="{D77C3749-02E9-4741-BC81-F853C8C593AA}">
      <text>
        <t>[Threaded comment]
Your version of Excel allows you to read this threaded comment; however, any edits to it will get removed if the file is opened in a newer version of Excel. Learn more: https://go.microsoft.com/fwlink/?linkid=870924
Comment:
    Oscillating baseline
Reply:
    Agree</t>
      </text>
    </comment>
    <comment ref="AK16" authorId="27" shapeId="0" xr:uid="{937C1CB0-0B5C-4AD1-852D-0B91FC56EC87}">
      <text>
        <t>[Threaded comment]
Your version of Excel allows you to read this threaded comment; however, any edits to it will get removed if the file is opened in a newer version of Excel. Learn more: https://go.microsoft.com/fwlink/?linkid=870924
Comment:
    Oscillating baseline
Reply:
    Agree</t>
      </text>
    </comment>
    <comment ref="AL16" authorId="28" shapeId="0" xr:uid="{4430D817-56F0-4925-9417-ECC8DA657E47}">
      <text>
        <t>[Threaded comment]
Your version of Excel allows you to read this threaded comment; however, any edits to it will get removed if the file is opened in a newer version of Excel. Learn more: https://go.microsoft.com/fwlink/?linkid=870924
Comment:
    Oscillating baseline
Reply:
    Agree</t>
      </text>
    </comment>
    <comment ref="AM16" authorId="29" shapeId="0" xr:uid="{052B4AC8-00DC-4603-9BB8-5E221BD3E1F4}">
      <text>
        <t>[Threaded comment]
Your version of Excel allows you to read this threaded comment; however, any edits to it will get removed if the file is opened in a newer version of Excel. Learn more: https://go.microsoft.com/fwlink/?linkid=870924
Comment:
    Oscillating baseline
Reply:
    Agree</t>
      </text>
    </comment>
    <comment ref="AN16" authorId="30" shapeId="0" xr:uid="{3D8AA574-3F5C-4C81-ABD2-6364F2ED7041}">
      <text>
        <t>[Threaded comment]
Your version of Excel allows you to read this threaded comment; however, any edits to it will get removed if the file is opened in a newer version of Excel. Learn more: https://go.microsoft.com/fwlink/?linkid=870924
Comment:
    Other 'P' annotations were within oscillating baselines
Reply:
    Four 'P's in oscillation baseline. Delta taken at 1:47:07
Reply:
    Five*</t>
      </text>
    </comment>
    <comment ref="AO16" authorId="31" shapeId="0" xr:uid="{67627158-BDF3-4E02-A25A-3E4F150070CD}">
      <text>
        <t>[Threaded comment]
Your version of Excel allows you to read this threaded comment; however, any edits to it will get removed if the file is opened in a newer version of Excel. Learn more: https://go.microsoft.com/fwlink/?linkid=870924
Comment:
    Oscillating baseline
Reply:
    Agree</t>
      </text>
    </comment>
    <comment ref="AR16" authorId="32" shapeId="0" xr:uid="{A7C073A6-3505-4F8A-A857-253E15D85D64}">
      <text>
        <t>[Threaded comment]
Your version of Excel allows you to read this threaded comment; however, any edits to it will get removed if the file is opened in a newer version of Excel. Learn more: https://go.microsoft.com/fwlink/?linkid=870924
Comment:
    Oscillating baseline</t>
      </text>
    </comment>
    <comment ref="AV16" authorId="33" shapeId="0" xr:uid="{A1696ECA-178B-4BF3-8E05-433D76C94831}">
      <text>
        <t>[Threaded comment]
Your version of Excel allows you to read this threaded comment; however, any edits to it will get removed if the file is opened in a newer version of Excel. Learn more: https://go.microsoft.com/fwlink/?linkid=870924
Comment:
    'Bupivacaine intrabdominal 4mls 0.5%'</t>
      </text>
    </comment>
    <comment ref="AW16" authorId="34" shapeId="0" xr:uid="{3DED2740-BF68-4F50-872F-7389953C60FB}">
      <text>
        <t>[Threaded comment]
Your version of Excel allows you to read this threaded comment; however, any edits to it will get removed if the file is opened in a newer version of Excel. Learn more: https://go.microsoft.com/fwlink/?linkid=870924
Comment:
    Possibly lost contact with electrode</t>
      </text>
    </comment>
    <comment ref="BE16" authorId="35" shapeId="0" xr:uid="{482DCB42-11B1-47A4-8117-2A81D2031EC6}">
      <text>
        <t>[Threaded comment]
Your version of Excel allows you to read this threaded comment; however, any edits to it will get removed if the file is opened in a newer version of Excel. Learn more: https://go.microsoft.com/fwlink/?linkid=870924
Comment:
    'Clamp'
Reply:
    TP 38:44</t>
      </text>
    </comment>
    <comment ref="BF16" authorId="36" shapeId="0" xr:uid="{835B57DD-DC9B-43D6-94B6-0DA1F34C5B9B}">
      <text>
        <t>[Threaded comment]
Your version of Excel allows you to read this threaded comment; however, any edits to it will get removed if the file is opened in a newer version of Excel. Learn more: https://go.microsoft.com/fwlink/?linkid=870924
Comment:
    'Clamp'</t>
      </text>
    </comment>
    <comment ref="BG16" authorId="37" shapeId="0" xr:uid="{9795C5A8-A8BF-4DC9-9399-3002E94BFB35}">
      <text>
        <t>[Threaded comment]
Your version of Excel allows you to read this threaded comment; however, any edits to it will get removed if the file is opened in a newer version of Excel. Learn more: https://go.microsoft.com/fwlink/?linkid=870924
Comment:
    'Lidocaine 16 mg IV'</t>
      </text>
    </comment>
    <comment ref="BH16" authorId="38" shapeId="0" xr:uid="{CE5CD034-3CE9-49E5-BC97-DA623C2CA52D}">
      <text>
        <t>[Threaded comment]
Your version of Excel allows you to read this threaded comment; however, any edits to it will get removed if the file is opened in a newer version of Excel. Learn more: https://go.microsoft.com/fwlink/?linkid=870924
Comment:
    Rotate dog to R lateral
TP:1:14:08</t>
      </text>
    </comment>
    <comment ref="BI16" authorId="39" shapeId="0" xr:uid="{FBFEA7D8-A4AC-4008-934B-B0D03F145FD8}">
      <text>
        <t>[Threaded comment]
Your version of Excel allows you to read this threaded comment; however, any edits to it will get removed if the file is opened in a newer version of Excel. Learn more: https://go.microsoft.com/fwlink/?linkid=870924
Comment:
    'Turning dog to L Lateral'
TP: 1:38:21</t>
      </text>
    </comment>
    <comment ref="BJ16" authorId="40" shapeId="0" xr:uid="{9E70E7AB-67C5-47AB-9680-68E1FEA74D86}">
      <text>
        <t>[Threaded comment]
Your version of Excel allows you to read this threaded comment; however, any edits to it will get removed if the file is opened in a newer version of Excel. Learn more: https://go.microsoft.com/fwlink/?linkid=870924
Comment:
    'Ketamine .04ml IV 
TP 1:42:43</t>
      </text>
    </comment>
    <comment ref="BK16" authorId="41" shapeId="0" xr:uid="{75875078-A92C-460D-8577-E93C38A82351}">
      <text>
        <t>[Threaded comment]
Your version of Excel allows you to read this threaded comment; however, any edits to it will get removed if the file is opened in a newer version of Excel. Learn more: https://go.microsoft.com/fwlink/?linkid=870924
Comment:
    'reposition to dorsal'</t>
      </text>
    </comment>
    <comment ref="A17" authorId="42" shapeId="0" xr:uid="{42F3C2E0-C285-4F66-BAC7-44702DD39674}">
      <text>
        <t>[Threaded comment]
Your version of Excel allows you to read this threaded comment; however, any edits to it will get removed if the file is opened in a newer version of Excel. Learn more: https://go.microsoft.com/fwlink/?linkid=870924
Comment:
    Two traces for surgery, 2nd trace was ran under Ratona Amarel (2023-06-04 22:41)</t>
      </text>
    </comment>
    <comment ref="D17" authorId="43" shapeId="0" xr:uid="{3DFA2CA3-8E9F-43F6-B0D7-1DC2759FBEC3}">
      <text>
        <t>[Threaded comment]
Your version of Excel allows you to read this threaded comment; however, any edits to it will get removed if the file is opened in a newer version of Excel. Learn more: https://go.microsoft.com/fwlink/?linkid=870924
Comment:
    'Induce anesthesia' FLATLINED</t>
      </text>
    </comment>
    <comment ref="L17" authorId="44" shapeId="0" xr:uid="{0454857B-461C-48C6-8059-EE7C1AF41229}">
      <text>
        <t>[Threaded comment]
Your version of Excel allows you to read this threaded comment; however, any edits to it will get removed if the file is opened in a newer version of Excel. Learn more: https://go.microsoft.com/fwlink/?linkid=870924
Comment:
    'Arterial line'
Reply:
    Arterial = cannula</t>
      </text>
    </comment>
    <comment ref="AE17" authorId="45" shapeId="0" xr:uid="{638E51D9-1D1C-C24E-9408-66C673FD2CC2}">
      <text>
        <t>[Threaded comment]
Your version of Excel allows you to read this threaded comment; however, any edits to it will get removed if the file is opened in a newer version of Excel. Learn more: https://go.microsoft.com/fwlink/?linkid=870924
Comment:
    Oscillating baseline</t>
      </text>
    </comment>
    <comment ref="AO17" authorId="46" shapeId="0" xr:uid="{47F9C53A-036A-40BD-A337-4FC794CA6F40}">
      <text>
        <t xml:space="preserve">[Threaded comment]
Your version of Excel allows you to read this threaded comment; however, any edits to it will get removed if the file is opened in a newer version of Excel. Learn more: https://go.microsoft.com/fwlink/?linkid=870924
Comment:
    Oscillating Baseline </t>
      </text>
    </comment>
    <comment ref="AQ17" authorId="47" shapeId="0" xr:uid="{3CA45AA6-0185-430A-BAA0-0A3FEBFDA7B3}">
      <text>
        <t xml:space="preserve">[Threaded comment]
Your version of Excel allows you to read this threaded comment; however, any edits to it will get removed if the file is opened in a newer version of Excel. Learn more: https://go.microsoft.com/fwlink/?linkid=870924
Comment:
    Oscillating Baseline </t>
      </text>
    </comment>
    <comment ref="AR17" authorId="48" shapeId="0" xr:uid="{A188CF08-260C-4800-876D-21462863ACA9}">
      <text>
        <t xml:space="preserve">[Threaded comment]
Your version of Excel allows you to read this threaded comment; however, any edits to it will get removed if the file is opened in a newer version of Excel. Learn more: https://go.microsoft.com/fwlink/?linkid=870924
Comment:
    Oscillating Baseline 
Reply:
    Annotation at 14:53, possibly a peak but baseline is oscillating and sloping. KH? </t>
      </text>
    </comment>
    <comment ref="AS17" authorId="49" shapeId="0" xr:uid="{0D9A600B-BA77-7B46-96F7-4B21590C20D4}">
      <text>
        <t>[Threaded comment]
Your version of Excel allows you to read this threaded comment; however, any edits to it will get removed if the file is opened in a newer version of Excel. Learn more: https://go.microsoft.com/fwlink/?linkid=870924
Comment:
    Oscillating baseline</t>
      </text>
    </comment>
    <comment ref="AT17" authorId="50" shapeId="0" xr:uid="{20D94B5D-F39A-4DDD-859C-88F1840B3ECF}">
      <text>
        <t>[Threaded comment]
Your version of Excel allows you to read this threaded comment; however, any edits to it will get removed if the file is opened in a newer version of Excel. Learn more: https://go.microsoft.com/fwlink/?linkid=870924
Comment:
    Removing arterial’ 
Reply:
    TP 49:25</t>
      </text>
    </comment>
    <comment ref="AV17" authorId="51" shapeId="0" xr:uid="{B103F8FE-110D-48EF-AD11-5AB22F0E3A7A}">
      <text>
        <t>[Threaded comment]
Your version of Excel allows you to read this threaded comment; however, any edits to it will get removed if the file is opened in a newer version of Excel. Learn more: https://go.microsoft.com/fwlink/?linkid=870924
Comment:
    'Bupivacaine IP 3.2mls 0.5%'</t>
      </text>
    </comment>
    <comment ref="AW17" authorId="52" shapeId="0" xr:uid="{E59E42BB-F755-4040-BA3E-B20283E571CC}">
      <text>
        <t xml:space="preserve">[Threaded comment]
Your version of Excel allows you to read this threaded comment; however, any edits to it will get removed if the file is opened in a newer version of Excel. Learn more: https://go.microsoft.com/fwlink/?linkid=870924
Comment:
    Oscillating Baseline </t>
      </text>
    </comment>
    <comment ref="AX17" authorId="53" shapeId="0" xr:uid="{9C15B2AC-F73C-4C33-931C-D02339CDF1D7}">
      <text>
        <t xml:space="preserve">[Threaded comment]
Your version of Excel allows you to read this threaded comment; however, any edits to it will get removed if the file is opened in a newer version of Excel. Learn more: https://go.microsoft.com/fwlink/?linkid=870924
Comment:
    Oscillating Baseline </t>
      </text>
    </comment>
    <comment ref="AY17" authorId="54" shapeId="0" xr:uid="{E796528A-20ED-451B-9C4C-C626F74F9D77}">
      <text>
        <t xml:space="preserve">[Threaded comment]
Your version of Excel allows you to read this threaded comment; however, any edits to it will get removed if the file is opened in a newer version of Excel. Learn more: https://go.microsoft.com/fwlink/?linkid=870924
Comment:
    Oscillating Baseline </t>
      </text>
    </comment>
    <comment ref="BM17" authorId="55" shapeId="0" xr:uid="{71142E44-C5F2-413A-B795-4DE80D4B3FC4}">
      <text>
        <t>[Threaded comment]
Your version of Excel allows you to read this threaded comment; however, any edits to it will get removed if the file is opened in a newer version of Excel. Learn more: https://go.microsoft.com/fwlink/?linkid=870924
Comment:
    There is "Removing sx leads " but no peak related, do you want included - we did not find a perfect match for this with the annotations?</t>
      </text>
    </comment>
    <comment ref="G18" authorId="56" shapeId="0" xr:uid="{C0C187E8-CE94-4D65-A7E3-FBEE6E50B48B}">
      <text>
        <t xml:space="preserve">[Threaded comment]
Your version of Excel allows you to read this threaded comment; however, any edits to it will get removed if the file is opened in a newer version of Excel. Learn more: https://go.microsoft.com/fwlink/?linkid=870924
Comment:
    Drop into and jump out of a flat line. </t>
      </text>
    </comment>
    <comment ref="H18" authorId="57" shapeId="0" xr:uid="{2BD59698-C469-48A6-B119-4B680199CF2D}">
      <text>
        <t xml:space="preserve">[Threaded comment]
Your version of Excel allows you to read this threaded comment; however, any edits to it will get removed if the file is opened in a newer version of Excel. Learn more: https://go.microsoft.com/fwlink/?linkid=870924
Comment:
    Drop into and jump out of a flat line. </t>
      </text>
    </comment>
    <comment ref="I18" authorId="58" shapeId="0" xr:uid="{5A5E1515-F1B2-4F81-9851-121389FC6984}">
      <text>
        <t>[Threaded comment]
Your version of Excel allows you to read this threaded comment; however, any edits to it will get removed if the file is opened in a newer version of Excel. Learn more: https://go.microsoft.com/fwlink/?linkid=870924
Comment:
    TP: 56:10
Reply:
    Agree</t>
      </text>
    </comment>
    <comment ref="K18" authorId="59" shapeId="0" xr:uid="{3D624106-B542-4DCD-B359-40D489F6C959}">
      <text>
        <t>[Threaded comment]
Your version of Excel allows you to read this threaded comment; however, any edits to it will get removed if the file is opened in a newer version of Excel. Learn more: https://go.microsoft.com/fwlink/?linkid=870924
Comment:
    TP: 1:00:30
Reply:
    Agree</t>
      </text>
    </comment>
    <comment ref="L18" authorId="60" shapeId="0" xr:uid="{04692EC3-0F22-4834-9ED0-F50FCD9C4F54}">
      <text>
        <t>[Threaded comment]
Your version of Excel allows you to read this threaded comment; however, any edits to it will get removed if the file is opened in a newer version of Excel. Learn more: https://go.microsoft.com/fwlink/?linkid=870924
Comment:
    1:17:20
Reply:
    Annotated '2nd cannula'</t>
      </text>
    </comment>
    <comment ref="U18" authorId="61" shapeId="0" xr:uid="{44FA7E5F-FE41-45A6-9B1F-DB6C9FFD94F2}">
      <text>
        <t>[Threaded comment]
Your version of Excel allows you to read this threaded comment; however, any edits to it will get removed if the file is opened in a newer version of Excel. Learn more: https://go.microsoft.com/fwlink/?linkid=870924
Comment:
    Baseline shift/drop
TP 2:07:16</t>
      </text>
    </comment>
    <comment ref="AM18" authorId="62" shapeId="0" xr:uid="{E6323D61-9144-4B81-AB90-2E30BB5E42F7}">
      <text>
        <t xml:space="preserve">[Threaded comment]
Your version of Excel allows you to read this threaded comment; however, any edits to it will get removed if the file is opened in a newer version of Excel. Learn more: https://go.microsoft.com/fwlink/?linkid=870924
Comment:
    TP 2:36:01 peak? -0.28
Reply:
    Greater than 10s away, but could take more time to perform the annotation </t>
      </text>
    </comment>
    <comment ref="AV18" authorId="63" shapeId="0" xr:uid="{0605A77E-C0B0-46DE-8678-796E3C3E40FB}">
      <text>
        <t>[Threaded comment]
Your version of Excel allows you to read this threaded comment; however, any edits to it will get removed if the file is opened in a newer version of Excel. Learn more: https://go.microsoft.com/fwlink/?linkid=870924
Comment:
    'Bupivacaine IP 3.7mls'
Reply:
    TP 2:47:20</t>
      </text>
    </comment>
    <comment ref="AZ18" authorId="64" shapeId="0" xr:uid="{525A248C-2E26-4FB6-9532-CF540693B3A9}">
      <text>
        <t>[Threaded comment]
Your version of Excel allows you to read this threaded comment; however, any edits to it will get removed if the file is opened in a newer version of Excel. Learn more: https://go.microsoft.com/fwlink/?linkid=870924
Comment:
    TP 3:00:46
Reply:
    Agree</t>
      </text>
    </comment>
    <comment ref="BB18" authorId="65" shapeId="0" xr:uid="{9BE3ED4F-12B0-4524-A1B5-03D03163B673}">
      <text>
        <t>[Threaded comment]
Your version of Excel allows you to read this threaded comment; however, any edits to it will get removed if the file is opened in a newer version of Excel. Learn more: https://go.microsoft.com/fwlink/?linkid=870924
Comment:
    'Transfer recover'</t>
      </text>
    </comment>
    <comment ref="BE18" authorId="66" shapeId="0" xr:uid="{EC059F2E-E4FE-49D3-B33C-FF449B297296}">
      <text>
        <t>[Threaded comment]
Your version of Excel allows you to read this threaded comment; however, any edits to it will get removed if the file is opened in a newer version of Excel. Learn more: https://go.microsoft.com/fwlink/?linkid=870924
Comment:
    'Waiting on table, no stimulus'
Reply:
    TP: 34:17</t>
      </text>
    </comment>
    <comment ref="BF18" authorId="67" shapeId="0" xr:uid="{1C0B1252-CD1B-4FD8-884B-E3F5F37CF6FE}">
      <text>
        <t>[Threaded comment]
Your version of Excel allows you to read this threaded comment; however, any edits to it will get removed if the file is opened in a newer version of Excel. Learn more: https://go.microsoft.com/fwlink/?linkid=870924
Comment:
    Clamp
Reply:
    I get -0.56 (TP 0:48:36)
Reply:
    AF agree
Reply:
    Changed from -0.57</t>
      </text>
    </comment>
    <comment ref="BG18" authorId="68" shapeId="0" xr:uid="{465FD94B-806A-4918-BE5F-FD01E641C279}">
      <text>
        <t>[Threaded comment]
Your version of Excel allows you to read this threaded comment; however, any edits to it will get removed if the file is opened in a newer version of Excel. Learn more: https://go.microsoft.com/fwlink/?linkid=870924
Comment:
    'Moved patient slightly' Baseline drop/shift</t>
      </text>
    </comment>
    <comment ref="E19" authorId="69" shapeId="0" xr:uid="{EF3A5D32-8BEA-4B36-8A7B-FC562415BDFB}">
      <text>
        <t>[Threaded comment]
Your version of Excel allows you to read this threaded comment; however, any edits to it will get removed if the file is opened in a newer version of Excel. Learn more: https://go.microsoft.com/fwlink/?linkid=870924
Comment:
    First portion of cluster taken here, TP 0:15:03</t>
      </text>
    </comment>
    <comment ref="AZ19" authorId="70" shapeId="0" xr:uid="{DEF918E6-D4B0-44BE-8E45-26CA43EEEE3F}">
      <text>
        <t>[Threaded comment]
Your version of Excel allows you to read this threaded comment; however, any edits to it will get removed if the file is opened in a newer version of Excel. Learn more: https://go.microsoft.com/fwlink/?linkid=870924
Comment:
    KH: Protocol has changed a bit, do you agree with this peak? TP: 1:58:13</t>
      </text>
    </comment>
    <comment ref="BA19" authorId="71" shapeId="0" xr:uid="{6779E078-5AE9-4E87-AC2B-37E67F7BDA92}">
      <text>
        <t>[Threaded comment]
Your version of Excel allows you to read this threaded comment; however, any edits to it will get removed if the file is opened in a newer version of Excel. Learn more: https://go.microsoft.com/fwlink/?linkid=870924
Comment:
    KH: shift/drop here. Do we want to include?</t>
      </text>
    </comment>
    <comment ref="BE19" authorId="72" shapeId="0" xr:uid="{3898638C-C098-46E8-BB6D-68AAA3C5D0A6}">
      <text>
        <t>[Threaded comment]
Your version of Excel allows you to read this threaded comment; however, any edits to it will get removed if the file is opened in a newer version of Excel. Learn more: https://go.microsoft.com/fwlink/?linkid=870924
Comment:
    TC - first one</t>
      </text>
    </comment>
    <comment ref="BF19" authorId="73" shapeId="0" xr:uid="{AF23C3CC-4EE4-4F87-B12F-C6E82909CCCE}">
      <text>
        <t>[Threaded comment]
Your version of Excel allows you to read this threaded comment; however, any edits to it will get removed if the file is opened in a newer version of Excel. Learn more: https://go.microsoft.com/fwlink/?linkid=870924
Comment:
    'TC 2'</t>
      </text>
    </comment>
    <comment ref="A20" authorId="74" shapeId="0" xr:uid="{6E118E9E-0B28-42DF-8836-1057DEFA57DE}">
      <text>
        <t xml:space="preserve">[Threaded comment]
Your version of Excel allows you to read this threaded comment; however, any edits to it will get removed if the file is opened in a newer version of Excel. Learn more: https://go.microsoft.com/fwlink/?linkid=870924
Comment:
    Two traces ran during surgery, 1st trace (2023-06-04 21:46) </t>
      </text>
    </comment>
    <comment ref="J20" authorId="75" shapeId="0" xr:uid="{E5A37178-CEB3-4E47-975A-D3F6A5DE4A23}">
      <text>
        <t>[Threaded comment]
Your version of Excel allows you to read this threaded comment; however, any edits to it will get removed if the file is opened in a newer version of Excel. Learn more: https://go.microsoft.com/fwlink/?linkid=870924
Comment:
    '2nd incision'</t>
      </text>
    </comment>
    <comment ref="L20" authorId="76" shapeId="0" xr:uid="{1083B36D-1C9A-4AEE-A2EB-FCA7DD6666E1}">
      <text>
        <t>[Threaded comment]
Your version of Excel allows you to read this threaded comment; however, any edits to it will get removed if the file is opened in a newer version of Excel. Learn more: https://go.microsoft.com/fwlink/?linkid=870924
Comment:
    '2nd Cannula'</t>
      </text>
    </comment>
    <comment ref="M20" authorId="77" shapeId="0" xr:uid="{C03FE837-B33D-4BAF-A087-DF994FC7B227}">
      <text>
        <t>[Threaded comment]
Your version of Excel allows you to read this threaded comment; however, any edits to it will get removed if the file is opened in a newer version of Excel. Learn more: https://go.microsoft.com/fwlink/?linkid=870924
Comment:
    'reinsert cannula'</t>
      </text>
    </comment>
    <comment ref="AP20" authorId="78" shapeId="0" xr:uid="{4BBF19B3-34B0-417A-AC66-07736D4B0C64}">
      <text>
        <t>[Threaded comment]
Your version of Excel allows you to read this threaded comment; however, any edits to it will get removed if the file is opened in a newer version of Excel. Learn more: https://go.microsoft.com/fwlink/?linkid=870924
Comment:
    Annotated '2nd ovary removed'</t>
      </text>
    </comment>
    <comment ref="AV20" authorId="79" shapeId="0" xr:uid="{310EBEFE-3F43-49DE-BA1A-666A794FB143}">
      <text>
        <t>[Threaded comment]
Your version of Excel allows you to read this threaded comment; however, any edits to it will get removed if the file is opened in a newer version of Excel. Learn more: https://go.microsoft.com/fwlink/?linkid=870924
Comment:
    'Bupivacaine IP 4.6mls 0.5%'</t>
      </text>
    </comment>
    <comment ref="AX20" authorId="80" shapeId="0" xr:uid="{5202442A-7C55-4DCF-8967-3B4C6C4B9236}">
      <text>
        <t>[Threaded comment]
Your version of Excel allows you to read this threaded comment; however, any edits to it will get removed if the file is opened in a newer version of Excel. Learn more: https://go.microsoft.com/fwlink/?linkid=870924
Comment:
    Annotated 'just v for sutures'.</t>
      </text>
    </comment>
    <comment ref="AZ20" authorId="81" shapeId="0" xr:uid="{C6978FC2-17A2-4419-8561-295F72670949}">
      <text>
        <t>[Threaded comment]
Your version of Excel allows you to read this threaded comment; however, any edits to it will get removed if the file is opened in a newer version of Excel. Learn more: https://go.microsoft.com/fwlink/?linkid=870924
Comment:
    KH: (AF Note from Data Analysis) Related to ‘W’, peak started about 10s after annotation but top of peak is greater than 10s away. 
Delta 1:29:42 to 1:29:45 = -1.22
Reply:
    I think we should include as this can take time?</t>
      </text>
    </comment>
    <comment ref="BE20" authorId="82" shapeId="0" xr:uid="{8CF4AA22-49A6-413E-B2F1-BBCE0CEF4A09}">
      <text>
        <t>[Threaded comment]
Your version of Excel allows you to read this threaded comment; however, any edits to it will get removed if the file is opened in a newer version of Excel. Learn more: https://go.microsoft.com/fwlink/?linkid=870924
Comment:
    'towel clamps placed'</t>
      </text>
    </comment>
    <comment ref="B25" authorId="83" shapeId="0" xr:uid="{E48215B6-FB8E-4F21-BC94-5B526ADC57C4}">
      <text>
        <t>[Threaded comment]
Your version of Excel allows you to read this threaded comment; however, any edits to it will get removed if the file is opened in a newer version of Excel. Learn more: https://go.microsoft.com/fwlink/?linkid=870924
Comment:
    Trace at 2023-06-04 19:57 but no annotations</t>
      </text>
    </comment>
    <comment ref="F57" authorId="84" shapeId="0" xr:uid="{80C7E939-0D1F-44BA-BFEF-72A55F79CE00}">
      <text>
        <t>[Threaded comment]
Your version of Excel allows you to read this threaded comment; however, any edits to it will get removed if the file is opened in a newer version of Excel. Learn more: https://go.microsoft.com/fwlink/?linkid=870924
Comment:
    KH added on review</t>
      </text>
    </comment>
    <comment ref="H57" authorId="85" shapeId="0" xr:uid="{355B5A49-0F3E-4412-B2EF-1AC9397AA3A6}">
      <text>
        <t>[Threaded comment]
Your version of Excel allows you to read this threaded comment; however, any edits to it will get removed if the file is opened in a newer version of Excel. Learn more: https://go.microsoft.com/fwlink/?linkid=870924
Comment:
    KH added on review</t>
      </text>
    </comment>
    <comment ref="I57" authorId="86" shapeId="0" xr:uid="{88678D47-D55C-4C6F-B614-BFBCDD3514D9}">
      <text>
        <t>[Threaded comment]
Your version of Excel allows you to read this threaded comment; however, any edits to it will get removed if the file is opened in a newer version of Excel. Learn more: https://go.microsoft.com/fwlink/?linkid=870924
Comment:
    KH added on review</t>
      </text>
    </comment>
    <comment ref="E63" authorId="87" shapeId="0" xr:uid="{4D5AD86E-56D9-4B1A-B728-96005D0763F4}">
      <text>
        <t>[Threaded comment]
Your version of Excel allows you to read this threaded comment; however, any edits to it will get removed if the file is opened in a newer version of Excel. Learn more: https://go.microsoft.com/fwlink/?linkid=870924
Comment:
    KH calculated on review</t>
      </text>
    </comment>
    <comment ref="F63" authorId="88" shapeId="0" xr:uid="{DE180810-B2C5-45A5-9C5D-6358E6334600}">
      <text>
        <t>[Threaded comment]
Your version of Excel allows you to read this threaded comment; however, any edits to it will get removed if the file is opened in a newer version of Excel. Learn more: https://go.microsoft.com/fwlink/?linkid=870924
Comment:
    KH added value on review</t>
      </text>
    </comment>
    <comment ref="G63" authorId="89" shapeId="0" xr:uid="{D82AB0A5-FD46-42CC-83BD-EDECBE02F14A}">
      <text>
        <t>[Threaded comment]
Your version of Excel allows you to read this threaded comment; however, any edits to it will get removed if the file is opened in a newer version of Excel. Learn more: https://go.microsoft.com/fwlink/?linkid=870924
Comment:
    Positive peak</t>
      </text>
    </comment>
    <comment ref="E64" authorId="90" shapeId="0" xr:uid="{EC335216-58E4-4892-BACD-0B84D1DEA4A3}">
      <text>
        <t>[Threaded comment]
Your version of Excel allows you to read this threaded comment; however, any edits to it will get removed if the file is opened in a newer version of Excel. Learn more: https://go.microsoft.com/fwlink/?linkid=870924
Comment:
    KH added on review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tc={808C5563-B7A0-C242-B12F-BE2670B8BE5C}</author>
    <author>tc={DAEC8436-B42E-DA4C-A47F-C1831F41445F}</author>
    <author>tc={6F3FDF93-9E27-F94D-BE57-6E67E62EDE0F}</author>
    <author>tc={21F63F0D-BF1E-478B-B287-D76DC141FAB9}</author>
  </authors>
  <commentList>
    <comment ref="D11" authorId="0" shapeId="0" xr:uid="{808C5563-B7A0-C242-B12F-BE2670B8BE5C}">
      <text>
        <t xml:space="preserve">[Threaded comment]
Your version of Excel allows you to read this threaded comment; however, any edits to it will get removed if the file is opened in a newer version of Excel. Learn more: https://go.microsoft.com/fwlink/?linkid=870924
Comment:
    If ‘J cannula replacement’ is considered J. However,  ’S’ is annotated just before this ’J cannula replacement’ annotation and S = Removal of cannula, so I think the peak here would be related to cannulation, and would need to add a peak for cannulation (G) . Maybe the annotation is both a port introduction and cannula replacement? 
Reply:
    KH thoughts? 
Reply:
    I think this is too late in the trace to be J </t>
      </text>
    </comment>
    <comment ref="E20" authorId="1" shapeId="0" xr:uid="{DAEC8436-B42E-DA4C-A47F-C1831F41445F}">
      <text>
        <t>[Threaded comment]
Your version of Excel allows you to read this threaded comment; however, any edits to it will get removed if the file is opened in a newer version of Excel. Learn more: https://go.microsoft.com/fwlink/?linkid=870924
Comment:
    Three s annotations, including ‘remove arterial’. Added to main sheet 
Reply:
    Reviewed!</t>
      </text>
    </comment>
    <comment ref="C25" authorId="2" shapeId="0" xr:uid="{6F3FDF93-9E27-F94D-BE57-6E67E62EDE0F}">
      <text>
        <t>[Threaded comment]
Your version of Excel allows you to read this threaded comment; however, any edits to it will get removed if the file is opened in a newer version of Excel. Learn more: https://go.microsoft.com/fwlink/?linkid=870924
Comment:
    ‘Recovery’ as well, could add in here? 
Reply:
    Added</t>
      </text>
    </comment>
    <comment ref="A28" authorId="3" shapeId="0" xr:uid="{21F63F0D-BF1E-478B-B287-D76DC141FAB9}">
      <text>
        <t>[Threaded comment]
Your version of Excel allows you to read this threaded comment; however, any edits to it will get removed if the file is opened in a newer version of Excel. Learn more: https://go.microsoft.com/fwlink/?linkid=870924
Comment:
    TC, clamps, towel clamps
Reply:
    good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tc={0C25A4DF-EAC0-4D13-837E-5E630A558AE6}</author>
    <author>tc={9CB59257-FB91-48E2-8576-D3FBEA06353A}</author>
    <author>tc={3688C248-0642-493A-9029-4C3FF76C4E39}</author>
    <author>tc={649C26EF-318C-4672-B4BB-9F0EB7DBE62C}</author>
    <author>tc={7317FF0B-C406-46B3-904B-003DB71A25D3}</author>
    <author>tc={BCFEA43C-9935-4FCF-8F60-D13C32A729CF}</author>
    <author>tc={255CBB19-3FCD-4290-9C76-DFD986DE60A3}</author>
    <author>tc={91794C8D-940E-41B9-AE87-3F3DFEA1E353}</author>
    <author>tc={DF638A4F-D929-4619-8905-796BFAFE2ADA}</author>
    <author>tc={BBE76CD2-E1AC-4730-8F7A-655ED5B7883B}</author>
    <author>tc={D1449CAC-54D4-48E9-9652-8DECB3B38C10}</author>
    <author>tc={959F7487-AAC2-4077-BF86-805A03D66E38}</author>
    <author>tc={ED34BEE5-96CD-4FB6-A24F-E514BCD891F6}</author>
    <author>tc={05841363-D07A-4D73-BF68-86F411419947}</author>
    <author>tc={609F6137-F26E-4EBF-8FEB-AEA57C1EF34E}</author>
    <author>tc={AE0BFD33-5971-4891-8EE8-3BE05D407AA2}</author>
    <author>tc={BAF09F06-FA9B-45A7-BC1C-E4755DD1448A}</author>
    <author>tc={1B98AAEF-3F64-4C89-AD0E-DE579835501F}</author>
    <author>tc={542344CC-98C4-4B54-A188-BDFCC8A61AB0}</author>
    <author>tc={224774CE-C638-4CAB-A8C3-D44AB89891BB}</author>
    <author>tc={5D1826C0-07DB-4BDC-BAA7-AB4AD17F2C16}</author>
    <author>tc={E54A1170-1C17-4B8A-A2EE-11FEFAADA67D}</author>
    <author>tc={3AEAC1A0-AE84-44E7-9336-40AD184504BD}</author>
    <author>tc={3F7BC63C-D061-4EDD-99F7-700A06AE897D}</author>
    <author>tc={166F2A71-74F0-4DFB-AD1E-2B813FE605B0}</author>
    <author>tc={D63C008D-1AED-4476-80E7-C60C77428306}</author>
    <author>tc={97DC747C-86B8-43E5-AFE0-437751351759}</author>
    <author>tc={DF82543E-792E-4FDB-9543-D69DFCDCE544}</author>
    <author>tc={DA24F3E7-C04F-476B-8D2B-10297EC6C926}</author>
    <author>tc={EB1368B5-6302-42CD-BD8A-017BC7B67103}</author>
    <author>tc={080C8D4D-4B02-4FFA-921B-27BBFC9B7874}</author>
    <author>tc={5F6DCA39-716F-4451-8B07-B383ABEC9033}</author>
    <author>tc={C27729E6-A024-4CAB-A90C-D02986A95396}</author>
    <author>tc={505FB164-7224-48EE-A597-1D6611C7D112}</author>
    <author>tc={F8E7DB9D-C874-42AB-9599-7E85B1E8B0F0}</author>
    <author>tc={55B49BAE-A91B-40E8-9EDA-6199D11B9DEE}</author>
    <author>tc={7DF1B376-07EC-4F88-A523-29A28354197C}</author>
    <author>tc={E777F9D1-E704-4197-9FDF-335AB4E5901E}</author>
    <author>tc={72F7D639-62E5-48B7-B85C-B9F7A5819DD2}</author>
    <author>tc={FC4DC9B5-0A92-488B-87CA-03DBDCCDDF21}</author>
    <author>tc={5087B686-9341-453D-BB43-1EED68F811F6}</author>
    <author>tc={C2A4D63F-4362-4F02-8301-7874455779CE}</author>
    <author>tc={09BF022C-4371-4B0F-9E70-8B2D8EE9F190}</author>
    <author>tc={5238DAF9-D9F3-4F1E-900B-D6BC1E37AAFB}</author>
    <author>tc={2104B7C7-9403-4F15-9D78-446EB11E690B}</author>
    <author>tc={416F7CB2-32D5-472D-8C56-294B3946CDCF}</author>
    <author>tc={4BA3D5BA-0D8E-4C8E-86F0-7603CAF01673}</author>
    <author>tc={13170169-B87C-467C-B0F2-F2383384B7AB}</author>
    <author>tc={4E45E1EB-CAB4-44B4-A3A1-2D646B0B76E6}</author>
    <author>tc={1E557631-E907-4DDD-A7A9-2232D6667DB6}</author>
    <author>tc={AC5CDFAA-595F-4403-9238-0DC9D26818F9}</author>
    <author>tc={1531365D-8591-4BE4-90A2-1AF5F36AF59C}</author>
    <author>tc={F3716506-34AB-4FB2-81B4-BEBDD05F5618}</author>
    <author>tc={8580C00F-BBD8-4C5E-9A56-0DCB0BEFF091}</author>
    <author>tc={C484BD66-6422-4896-9B9A-183C3ADE549B}</author>
    <author>tc={9E92E781-2285-4390-9BB3-B0EDA6BCEDEB}</author>
    <author>tc={4E216AF2-FEA2-408F-8D8B-7C8C4C26D15C}</author>
    <author>tc={1CB4D443-C284-47DE-874A-675EBDCF4175}</author>
    <author>tc={B1B7B1EB-89D0-4FA9-951D-0B3AB551B89A}</author>
    <author>tc={DC23E508-0ADA-4927-BE6C-3764C8867B7B}</author>
    <author>tc={91E9D737-3178-4353-A4EC-EC8E4CE8A5B5}</author>
    <author>tc={88FC172E-C7C6-42AA-821E-664F3D81B2F7}</author>
    <author>tc={F50C14D1-F749-4E4E-8306-7EA7D2773C45}</author>
    <author>tc={DA8C3971-70FC-4747-BDF5-755AC60A9031}</author>
    <author>tc={62B03918-1D0A-4939-A956-6E972ADE1D39}</author>
    <author>tc={17B52AF0-4A7C-493B-8C87-C810E17395E2}</author>
    <author>tc={9648381A-F46C-4432-8DF2-78E298A096FC}</author>
    <author>tc={1DB22CC8-8D5E-484E-97B1-4B3A1F770014}</author>
    <author>tc={959FD233-9E92-4336-BE0B-3918046F4F38}</author>
    <author>tc={81DD4AA5-73EA-4302-9B5B-B32B0F71CD05}</author>
    <author>tc={31B3A60C-726F-4004-B6C8-C25106090C24}</author>
    <author>tc={99D44C11-5D46-4845-A9BE-7711295E6931}</author>
    <author>tc={EE9D7D65-A309-4C17-A2B2-18755F468A02}</author>
    <author>tc={A195C65F-17C3-49BA-B96B-36F53FD0F305}</author>
    <author>tc={1F38C402-D81D-473D-AAD4-C9741DB345BE}</author>
    <author>tc={798B5697-8140-4420-89D8-D636CEAAF346}</author>
    <author>tc={5968DF8B-4E70-4FA9-B45C-82A32862178A}</author>
    <author>tc={24F23517-F1B9-460B-90F6-9F854CB9322C}</author>
    <author>tc={62E81754-31DD-45A4-A685-32BDCECFE762}</author>
    <author>tc={320ACD9B-4397-404C-BB40-9603F8CC6676}</author>
    <author>tc={3D360308-7588-49FD-91ED-A43FA96506E9}</author>
    <author>tc={5C70F06E-87DD-4251-919E-2BD84A51B887}</author>
    <author>tc={EDE7C115-89F6-4B02-87DA-E1373B56695E}</author>
    <author>tc={7F0189E9-CDD8-4C5A-9CC5-90B960E63F0E}</author>
    <author>tc={D481AF62-A215-494C-8A9A-DF0B8174F0D6}</author>
    <author>tc={5792D8E5-D530-462A-9871-E10215CEF4A0}</author>
    <author>tc={1A4AB4E8-934D-4A4E-95A9-0C96573DE102}</author>
    <author>tc={CF2E0634-8C24-44DA-8880-AA690FF046BB}</author>
    <author>tc={531F14FB-7F11-42BD-9B53-6317700CE7F2}</author>
    <author>tc={703FED13-1923-481B-9462-BBE582D7CA4F}</author>
    <author>tc={C04C21FF-08E7-4A63-8F2A-5D6D5FF20248}</author>
    <author>tc={3804F25C-A06E-41CF-B61E-3F7855A92B83}</author>
    <author>tc={6624CD00-8B68-410F-912A-514ABBA55759}</author>
  </authors>
  <commentList>
    <comment ref="U1" authorId="0" shapeId="0" xr:uid="{0C25A4DF-EAC0-4D13-837E-5E630A558AE6}">
      <text>
        <t>[Threaded comment]
Your version of Excel allows you to read this threaded comment; however, any edits to it will get removed if the file is opened in a newer version of Excel. Learn more: https://go.microsoft.com/fwlink/?linkid=870924
Comment:
    MC Reviewed order of traces and automatic calculations for BAVG, BDelta, and PT AVG. All were correct.</t>
      </text>
    </comment>
    <comment ref="G2" authorId="1" shapeId="0" xr:uid="{9CB59257-FB91-48E2-8576-D3FBEA06353A}">
      <text>
        <t>[Threaded comment]
Your version of Excel allows you to read this threaded comment; however, any edits to it will get removed if the file is opened in a newer version of Excel. Learn more: https://go.microsoft.com/fwlink/?linkid=870924
Comment:
    Small peak at ‘D’ (related to transferring to SX suite) possibly related to movement? 
Reply:
    KH thoughts?
Reply:
    Difficult to distinguish with background but small peak so no harm in including it here</t>
      </text>
    </comment>
    <comment ref="H2" authorId="2" shapeId="0" xr:uid="{3688C248-0642-493A-9029-4C3FF76C4E39}">
      <text>
        <t>[Threaded comment]
Your version of Excel allows you to read this threaded comment; however, any edits to it will get removed if the file is opened in a newer version of Excel. Learn more: https://go.microsoft.com/fwlink/?linkid=870924
Comment:
    Peak related to ‘K’ (tilting table) possibly caused by movement? 
Reply:
    KH thoughts? 
Reply:
    Agree likely linked to K annotation.  Caused a shift in the BAVG</t>
      </text>
    </comment>
    <comment ref="I2" authorId="3" shapeId="0" xr:uid="{649C26EF-318C-4672-B4BB-9F0EB7DBE62C}">
      <text>
        <t>[Threaded comment]
Your version of Excel allows you to read this threaded comment; however, any edits to it will get removed if the file is opened in a newer version of Excel. Learn more: https://go.microsoft.com/fwlink/?linkid=870924
Comment:
    Peak related to ‘K’ (tilting table) possibly caused by movement? 
Reply:
    KH thoughts?
Reply:
    Would include here.  No way to tell if it was movement itself (sensor issue) or pain caused by the table movement.</t>
      </text>
    </comment>
    <comment ref="J2" authorId="4" shapeId="0" xr:uid="{7317FF0B-C406-46B3-904B-003DB71A25D3}">
      <text>
        <t xml:space="preserve">[Threaded comment]
Your version of Excel allows you to read this threaded comment; however, any edits to it will get removed if the file is opened in a newer version of Excel. Learn more: https://go.microsoft.com/fwlink/?linkid=870924
Comment:
    Related to ‘V’ (closing sutures) </t>
      </text>
    </comment>
    <comment ref="K2" authorId="5" shapeId="0" xr:uid="{BCFEA43C-9935-4FCF-8F60-D13C32A729CF}">
      <text>
        <t>[Threaded comment]
Your version of Excel allows you to read this threaded comment; however, any edits to it will get removed if the file is opened in a newer version of Excel. Learn more: https://go.microsoft.com/fwlink/?linkid=870924
Comment:
    Positive peak related to ‘W’ 
Reply:
    Agree</t>
      </text>
    </comment>
    <comment ref="L2" authorId="6" shapeId="0" xr:uid="{255CBB19-3FCD-4290-9C76-DFD986DE60A3}">
      <text>
        <t xml:space="preserve">[Threaded comment]
Your version of Excel allows you to read this threaded comment; however, any edits to it will get removed if the file is opened in a newer version of Excel. Learn more: https://go.microsoft.com/fwlink/?linkid=870924
Comment:
    Related to ‘X’ which is moving to kennel, so possibly related to movement? </t>
      </text>
    </comment>
    <comment ref="C3" authorId="7" shapeId="0" xr:uid="{91794C8D-940E-41B9-AE87-3F3DFEA1E353}">
      <text>
        <t xml:space="preserve">[Threaded comment]
Your version of Excel allows you to read this threaded comment; however, any edits to it will get removed if the file is opened in a newer version of Excel. Learn more: https://go.microsoft.com/fwlink/?linkid=870924
Comment:
    “Move to recovery” in following trace 2023-06-04 17:53 (02:53PM) </t>
      </text>
    </comment>
    <comment ref="G3" authorId="8" shapeId="0" xr:uid="{DF638A4F-D929-4619-8905-796BFAFE2ADA}">
      <text>
        <t xml:space="preserve">[Threaded comment]
Your version of Excel allows you to read this threaded comment; however, any edits to it will get removed if the file is opened in a newer version of Excel. Learn more: https://go.microsoft.com/fwlink/?linkid=870924
Comment:
    Related to ‘D’, baseline change or peak? I took delta from 27:33 to 27:37, but potentially could consider it a cluster from 27:33 to 27:45? 
Reply:
    KH thoughts - I think this is a baseline change, with some movements peaks? Removed (-1.56)
Reply:
    Agree, there is something at 27:48 but that's too far out correct?  </t>
      </text>
    </comment>
    <comment ref="H3" authorId="9" shapeId="0" xr:uid="{BBE76CD2-E1AC-4730-8F7A-655ED5B7883B}">
      <text>
        <t>[Threaded comment]
Your version of Excel allows you to read this threaded comment; however, any edits to it will get removed if the file is opened in a newer version of Excel. Learn more: https://go.microsoft.com/fwlink/?linkid=870924
Comment:
    Related to ‘Towel clamps to skin’, this was not given in annotations list, do we want to include this? 
Reply:
    Yes please</t>
      </text>
    </comment>
    <comment ref="I3" authorId="10" shapeId="0" xr:uid="{D1449CAC-54D4-48E9-9652-8DECB3B38C10}">
      <text>
        <t>[Threaded comment]
Your version of Excel allows you to read this threaded comment; however, any edits to it will get removed if the file is opened in a newer version of Excel. Learn more: https://go.microsoft.com/fwlink/?linkid=870924
Comment:
    Related to ‘Towel clamp’, this was not given in annotations list, do we want to include this? 
Reply:
    Yes please</t>
      </text>
    </comment>
    <comment ref="J3" authorId="11" shapeId="0" xr:uid="{959F7487-AAC2-4077-BF86-805A03D66E38}">
      <text>
        <t>[Threaded comment]
Your version of Excel allows you to read this threaded comment; however, any edits to it will get removed if the file is opened in a newer version of Excel. Learn more: https://go.microsoft.com/fwlink/?linkid=870924
Comment:
    ‘F’</t>
      </text>
    </comment>
    <comment ref="K3" authorId="12" shapeId="0" xr:uid="{ED34BEE5-96CD-4FB6-A24F-E514BCD891F6}">
      <text>
        <t>[Threaded comment]
Your version of Excel allows you to read this threaded comment; however, any edits to it will get removed if the file is opened in a newer version of Excel. Learn more: https://go.microsoft.com/fwlink/?linkid=870924
Comment:
    Related to ‘another incision’</t>
      </text>
    </comment>
    <comment ref="L3" authorId="13" shapeId="0" xr:uid="{05841363-D07A-4D73-BF68-86F411419947}">
      <text>
        <t>[Threaded comment]
Your version of Excel allows you to read this threaded comment; however, any edits to it will get removed if the file is opened in a newer version of Excel. Learn more: https://go.microsoft.com/fwlink/?linkid=870924
Comment:
    Peak at 53:36, possibly related to ‘G’, but it is ~ 20s after the annotation. ‘G’ is related to cannulation which could take some time to perform, do we include? I calculated it in case we decide to use it
Reply:
    I agree, this can take time, KH? 
Reply:
    Would include yes</t>
      </text>
    </comment>
    <comment ref="M3" authorId="14" shapeId="0" xr:uid="{609F6137-F26E-4EBF-8FEB-AEA57C1EF34E}">
      <text>
        <t>[Threaded comment]
Your version of Excel allows you to read this threaded comment; however, any edits to it will get removed if the file is opened in a newer version of Excel. Learn more: https://go.microsoft.com/fwlink/?linkid=870924
Comment:
    I can’t see an obvious peak at ‘H’ because of oscillating baseline, could take cluster from 56:22 to 56:38 (= -1.94)?? 
Reply:
    Too difficult to decide due to oscillating baseline.</t>
      </text>
    </comment>
    <comment ref="N3" authorId="15" shapeId="0" xr:uid="{AE0BFD33-5971-4891-8EE8-3BE05D407AA2}">
      <text>
        <t>[Threaded comment]
Your version of Excel allows you to read this threaded comment; however, any edits to it will get removed if the file is opened in a newer version of Excel. Learn more: https://go.microsoft.com/fwlink/?linkid=870924
Comment:
    Very large baseline change at ‘I’ 
‘I’ is annotated at 59:21, the baseline change starts at 59:09 and ends at around 59:50. 
Delta from 59:09 to 59:50 = -21.18
Delta from annotation to 59:50 = -9.8 
Should we include since it looks like a baseline change?
Reply:
    MC/GV agree on a baseline change for this annotation also too difficult to decide due to oscillating baseline.</t>
      </text>
    </comment>
    <comment ref="O3" authorId="16" shapeId="0" xr:uid="{BAF09F06-FA9B-45A7-BC1C-E4755DD1448A}">
      <text>
        <t>[Threaded comment]
Your version of Excel allows you to read this threaded comment; however, any edits to it will get removed if the file is opened in a newer version of Excel. Learn more: https://go.microsoft.com/fwlink/?linkid=870924
Comment:
    ‘J’
Reply:
    Delta from 1:04:40 to 1:04:49
Reply:
    Baseline change so deleted (-3:49)</t>
      </text>
    </comment>
    <comment ref="P3" authorId="17" shapeId="0" xr:uid="{1B98AAEF-3F64-4C89-AD0E-DE579835501F}">
      <text>
        <t>[Threaded comment]
Your version of Excel allows you to read this threaded comment; however, any edits to it will get removed if the file is opened in a newer version of Excel. Learn more: https://go.microsoft.com/fwlink/?linkid=870924
Comment:
    Oscillating baseline or cluster or peaks at ‘L’ (1:10:44)?? ‘L’ is related to retracting organs..
Reply:
    Too difficult to decide due to oscillating baseline.</t>
      </text>
    </comment>
    <comment ref="Q3" authorId="18" shapeId="0" xr:uid="{542344CC-98C4-4B54-A188-BDFCC8A61AB0}">
      <text>
        <t xml:space="preserve">[Threaded comment]
Your version of Excel allows you to read this threaded comment; however, any edits to it will get removed if the file is opened in a newer version of Excel. Learn more: https://go.microsoft.com/fwlink/?linkid=870924
Comment:
    ‘L’ 	</t>
      </text>
    </comment>
    <comment ref="R3" authorId="19" shapeId="0" xr:uid="{224774CE-C638-4CAB-A8C3-D44AB89891BB}">
      <text>
        <t>[Threaded comment]
Your version of Excel allows you to read this threaded comment; however, any edits to it will get removed if the file is opened in a newer version of Excel. Learn more: https://go.microsoft.com/fwlink/?linkid=870924
Comment:
    Took the highest point after ’N’ to the lowest point in cluster (1:22:13 - 1:22:48), but if taking the largest peak in the cluster it would = -27.28 (1:22:39 - 1:22:48) but this peak would be further than 10s away from the annotation. 
Reply:
    MC/GV agree - KH thoughts? 
Reply:
    ok</t>
      </text>
    </comment>
    <comment ref="S3" authorId="20" shapeId="0" xr:uid="{5D1826C0-07DB-4BDC-BAA7-AB4AD17F2C16}">
      <text>
        <t>[Threaded comment]
Your version of Excel allows you to read this threaded comment; however, any edits to it will get removed if the file is opened in a newer version of Excel. Learn more: https://go.microsoft.com/fwlink/?linkid=870924
Comment:
    Related to ‘J cannula replacement’</t>
      </text>
    </comment>
    <comment ref="T3" authorId="21" shapeId="0" xr:uid="{E54A1170-1C17-4B8A-A2EE-11FEFAADA67D}">
      <text>
        <t xml:space="preserve">[Threaded comment]
Your version of Excel allows you to read this threaded comment; however, any edits to it will get removed if the file is opened in a newer version of Excel. Learn more: https://go.microsoft.com/fwlink/?linkid=870924
Comment:
    “P”	</t>
      </text>
    </comment>
    <comment ref="B4" authorId="22" shapeId="0" xr:uid="{3AEAC1A0-AE84-44E7-9336-40AD184504BD}">
      <text>
        <t>[Threaded comment]
Your version of Excel allows you to read this threaded comment; however, any edits to it will get removed if the file is opened in a newer version of Excel. Learn more: https://go.microsoft.com/fwlink/?linkid=870924
Comment:
    Two traces for surgery, 2nd trace was ran under Ratona Amarel (2023-06-04 22:41)</t>
      </text>
    </comment>
    <comment ref="G4" authorId="23" shapeId="0" xr:uid="{3F7BC63C-D061-4EDD-99F7-700A06AE897D}">
      <text>
        <t xml:space="preserve">[Threaded comment]
Your version of Excel allows you to read this threaded comment; however, any edits to it will get removed if the file is opened in a newer version of Excel. Learn more: https://go.microsoft.com/fwlink/?linkid=870924
Comment:
    ‘A’, looks somewhat like an artifact peak? </t>
      </text>
    </comment>
    <comment ref="H4" authorId="24" shapeId="0" xr:uid="{166F2A71-74F0-4DFB-AD1E-2B813FE605B0}">
      <text>
        <t>[Threaded comment]
Your version of Excel allows you to read this threaded comment; however, any edits to it will get removed if the file is opened in a newer version of Excel. Learn more: https://go.microsoft.com/fwlink/?linkid=870924
Comment:
    ‘C’</t>
      </text>
    </comment>
    <comment ref="I4" authorId="25" shapeId="0" xr:uid="{D63C008D-1AED-4476-80E7-C60C77428306}">
      <text>
        <t>[Threaded comment]
Your version of Excel allows you to read this threaded comment; however, any edits to it will get removed if the file is opened in a newer version of Excel. Learn more: https://go.microsoft.com/fwlink/?linkid=870924
Comment:
    ‘Arterial line’</t>
      </text>
    </comment>
    <comment ref="J4" authorId="26" shapeId="0" xr:uid="{97DC747C-86B8-43E5-AFE0-437751351759}">
      <text>
        <t>[Threaded comment]
Your version of Excel allows you to read this threaded comment; however, any edits to it will get removed if the file is opened in a newer version of Excel. Learn more: https://go.microsoft.com/fwlink/?linkid=870924
Comment:
    The following annotations are ran patient “Ratona Amarel” trace ID 2023-06-04 22:41
Reply:
    Related to ‘K’, so possibly just movement peak</t>
      </text>
    </comment>
    <comment ref="K4" authorId="27" shapeId="0" xr:uid="{DF82543E-792E-4FDB-9543-D69DFCDCE544}">
      <text>
        <t xml:space="preserve">[Threaded comment]
Your version of Excel allows you to read this threaded comment; however, any edits to it will get removed if the file is opened in a newer version of Excel. Learn more: https://go.microsoft.com/fwlink/?linkid=870924
Comment:
    ’S’
Reply:
    Baseline Change deleted -0.61.
Reply:
    Purple peak is &gt; 10s from annotation. KH?
Reply:
    Too far out </t>
      </text>
    </comment>
    <comment ref="L4" authorId="28" shapeId="0" xr:uid="{DA24F3E7-C04F-476B-8D2B-10297EC6C926}">
      <text>
        <t xml:space="preserve">[Threaded comment]
Your version of Excel allows you to read this threaded comment; however, any edits to it will get removed if the file is opened in a newer version of Excel. Learn more: https://go.microsoft.com/fwlink/?linkid=870924
Comment:
    ‘Removing arterial’ baseline change or peak? </t>
      </text>
    </comment>
    <comment ref="Y4" authorId="29" shapeId="0" xr:uid="{EB1368B5-6302-42CD-BD8A-017BC7B67103}">
      <text>
        <t>[Threaded comment]
Your version of Excel allows you to read this threaded comment; however, any edits to it will get removed if the file is opened in a newer version of Excel. Learn more: https://go.microsoft.com/fwlink/?linkid=870924
Comment:
    The following annotations are ran patient “Ratona Amarel” trace ID 2023-06-04 22:41</t>
      </text>
    </comment>
    <comment ref="G5" authorId="30" shapeId="0" xr:uid="{080C8D4D-4B02-4FFA-921B-27BBFC9B7874}">
      <text>
        <t xml:space="preserve">[Threaded comment]
Your version of Excel allows you to read this threaded comment; however, any edits to it will get removed if the file is opened in a newer version of Excel. Learn more: https://go.microsoft.com/fwlink/?linkid=870924
Comment:
    ‘A’ </t>
      </text>
    </comment>
    <comment ref="H5" authorId="31" shapeId="0" xr:uid="{5F6DCA39-716F-4451-8B07-B383ABEC9033}">
      <text>
        <t>[Threaded comment]
Your version of Excel allows you to read this threaded comment; however, any edits to it will get removed if the file is opened in a newer version of Excel. Learn more: https://go.microsoft.com/fwlink/?linkid=870924
Comment:
    Very large change at ‘E’ and then flatlines at -245, should we ignore this? 
Reply:
    Think we should ignore as it appears as a sensor attachment issue.
Reply:
    Agree</t>
      </text>
    </comment>
    <comment ref="I5" authorId="32" shapeId="0" xr:uid="{C27729E6-A024-4CAB-A90C-D02986A95396}">
      <text>
        <t>[Threaded comment]
Your version of Excel allows you to read this threaded comment; however, any edits to it will get removed if the file is opened in a newer version of Excel. Learn more: https://go.microsoft.com/fwlink/?linkid=870924
Comment:
    ‘Towel clamps through skin’</t>
      </text>
    </comment>
    <comment ref="J5" authorId="33" shapeId="0" xr:uid="{505FB164-7224-48EE-A597-1D6611C7D112}">
      <text>
        <t xml:space="preserve">[Threaded comment]
Your version of Excel allows you to read this threaded comment; however, any edits to it will get removed if the file is opened in a newer version of Excel. Learn more: https://go.microsoft.com/fwlink/?linkid=870924
Comment:
    ‘H’ </t>
      </text>
    </comment>
    <comment ref="K5" authorId="34" shapeId="0" xr:uid="{F8E7DB9D-C874-42AB-9599-7E85B1E8B0F0}">
      <text>
        <t>[Threaded comment]
Your version of Excel allows you to read this threaded comment; however, any edits to it will get removed if the file is opened in a newer version of Excel. Learn more: https://go.microsoft.com/fwlink/?linkid=870924
Comment:
    ‘K’ maybe related to movement? 
Reply:
    Removed as this is more of a baseline change (prev. -0.58)</t>
      </text>
    </comment>
    <comment ref="L5" authorId="35" shapeId="0" xr:uid="{55B49BAE-A91B-40E8-9EDA-6199D11B9DEE}">
      <text>
        <t>[Threaded comment]
Your version of Excel allows you to read this threaded comment; however, any edits to it will get removed if the file is opened in a newer version of Excel. Learn more: https://go.microsoft.com/fwlink/?linkid=870924
Comment:
    ‘W’ there are two peaks just great than 10s away on either side of the annotation
Delta before ‘W’ 
3:00:43 to 3:00:49 (-0.71) 
Delta after ‘W’ 3:01:12 to 3:01:15 (-3.99)
Reply:
    KH thoughts?
Reply:
    Perhaps too far out to be sure</t>
      </text>
    </comment>
    <comment ref="G6" authorId="36" shapeId="0" xr:uid="{7DF1B376-07EC-4F88-A523-29A28354197C}">
      <text>
        <t>[Threaded comment]
Your version of Excel allows you to read this threaded comment; however, any edits to it will get removed if the file is opened in a newer version of Excel. Learn more: https://go.microsoft.com/fwlink/?linkid=870924
Comment:
    ‘C’
Reply:
    Went with largest acute peak in the cluster. 
Reply:
    Removed -1.12</t>
      </text>
    </comment>
    <comment ref="H6" authorId="37" shapeId="0" xr:uid="{E777F9D1-E704-4197-9FDF-335AB4E5901E}">
      <text>
        <t>[Threaded comment]
Your version of Excel allows you to read this threaded comment; however, any edits to it will get removed if the file is opened in a newer version of Excel. Learn more: https://go.microsoft.com/fwlink/?linkid=870924
Comment:
    ‘D’</t>
      </text>
    </comment>
    <comment ref="I6" authorId="38" shapeId="0" xr:uid="{72F7D639-62E5-48B7-B85C-B9F7A5819DD2}">
      <text>
        <t>[Threaded comment]
Your version of Excel allows you to read this threaded comment; however, any edits to it will get removed if the file is opened in a newer version of Excel. Learn more: https://go.microsoft.com/fwlink/?linkid=870924
Comment:
    ‘K’ movement? 
Reply:
    Might be but ok to log as that</t>
      </text>
    </comment>
    <comment ref="J6" authorId="39" shapeId="0" xr:uid="{FC4DC9B5-0A92-488B-87CA-03DBDCCDDF21}">
      <text>
        <t>[Threaded comment]
Your version of Excel allows you to read this threaded comment; however, any edits to it will get removed if the file is opened in a newer version of Excel. Learn more: https://go.microsoft.com/fwlink/?linkid=870924
Comment:
    ‘K’ movement? 
Reply:
    Might be but ok to log as that</t>
      </text>
    </comment>
    <comment ref="K6" authorId="40" shapeId="0" xr:uid="{5087B686-9341-453D-BB43-1EED68F811F6}">
      <text>
        <t>[Threaded comment]
Your version of Excel allows you to read this threaded comment; however, any edits to it will get removed if the file is opened in a newer version of Excel. Learn more: https://go.microsoft.com/fwlink/?linkid=870924
Comment:
    Small peaks at ‘K’ (1:21:38) and at ‘I’ (1:22:06), deltas are -0.35 and -0.39, respectively. Include?? 
Reply:
    BT, not included.</t>
      </text>
    </comment>
    <comment ref="L6" authorId="41" shapeId="0" xr:uid="{C2A4D63F-4362-4F02-8301-7874455779CE}">
      <text>
        <t>[Threaded comment]
Your version of Excel allows you to read this threaded comment; however, any edits to it will get removed if the file is opened in a newer version of Excel. Learn more: https://go.microsoft.com/fwlink/?linkid=870924
Comment:
    ‘V’</t>
      </text>
    </comment>
    <comment ref="M6" authorId="42" shapeId="0" xr:uid="{09BF022C-4371-4B0F-9E70-8B2D8EE9F190}">
      <text>
        <t>[Threaded comment]
Your version of Excel allows you to read this threaded comment; however, any edits to it will get removed if the file is opened in a newer version of Excel. Learn more: https://go.microsoft.com/fwlink/?linkid=870924
Comment:
    Small peak at ‘TC’ 1:50:01, delta is -0.48. Include?? 	
Reply:
    Include because would round to 0.5 with one decimal place.</t>
      </text>
    </comment>
    <comment ref="N6" authorId="43" shapeId="0" xr:uid="{5238DAF9-D9F3-4F1E-900B-D6BC1E37AAFB}">
      <text>
        <t>[Threaded comment]
Your version of Excel allows you to read this threaded comment; however, any edits to it will get removed if the file is opened in a newer version of Excel. Learn more: https://go.microsoft.com/fwlink/?linkid=870924
Comment:
    ‘W done’. Baseline change or peak? 
Reply:
    Peak, agree</t>
      </text>
    </comment>
    <comment ref="B7" authorId="44" shapeId="0" xr:uid="{2104B7C7-9403-4F15-9D78-446EB11E690B}">
      <text>
        <t>[Threaded comment]
Your version of Excel allows you to read this threaded comment; however, any edits to it will get removed if the file is opened in a newer version of Excel. Learn more: https://go.microsoft.com/fwlink/?linkid=870924
Comment:
    Two traces ran during surgery, 1st trace used for BI, 2nd trace (2023-06-04 21:46) used fro BF
Reply:
    No acute peaks present in first trace.</t>
      </text>
    </comment>
    <comment ref="C7" authorId="45" shapeId="0" xr:uid="{416F7CB2-32D5-472D-8C56-294B3946CDCF}">
      <text>
        <t>[Threaded comment]
Your version of Excel allows you to read this threaded comment; however, any edits to it will get removed if the file is opened in a newer version of Excel. Learn more: https://go.microsoft.com/fwlink/?linkid=870924
Comment:
    2nd trace information</t>
      </text>
    </comment>
    <comment ref="G7" authorId="46" shapeId="0" xr:uid="{4BA3D5BA-0D8E-4C8E-86F0-7603CAF01673}">
      <text>
        <t>[Threaded comment]
Your version of Excel allows you to read this threaded comment; however, any edits to it will get removed if the file is opened in a newer version of Excel. Learn more: https://go.microsoft.com/fwlink/?linkid=870924
Comment:
    +ve peak at ‘D’ 
Reply:
    In 21:46 trace
Reply:
    Looks like some connection issues</t>
      </text>
    </comment>
    <comment ref="H7" authorId="47" shapeId="0" xr:uid="{13170169-B87C-467C-B0F2-F2383384B7AB}">
      <text>
        <t>[Threaded comment]
Your version of Excel allows you to read this threaded comment; however, any edits to it will get removed if the file is opened in a newer version of Excel. Learn more: https://go.microsoft.com/fwlink/?linkid=870924
Comment:
    The following annotations are run under the next trace 2023-06-04 22:40 
Reply:
    Related to ‘K’, movement? 
Reply:
    KH?
Reply:
    yes</t>
      </text>
    </comment>
    <comment ref="I7" authorId="48" shapeId="0" xr:uid="{4E45E1EB-CAB4-44B4-A3A1-2D646B0B76E6}">
      <text>
        <t>[Threaded comment]
Your version of Excel allows you to read this threaded comment; however, any edits to it will get removed if the file is opened in a newer version of Excel. Learn more: https://go.microsoft.com/fwlink/?linkid=870924
Comment:
    Related to ‘W’, peak started about 10s after annotation but top of peak is greater than 10s away. 
Delta 1:29:42 to 1:29:45 = -1.22</t>
      </text>
    </comment>
    <comment ref="J28" authorId="49" shapeId="0" xr:uid="{1E557631-E907-4DDD-A7A9-2232D6667DB6}">
      <text>
        <t>[Threaded comment]
Your version of Excel allows you to read this threaded comment; however, any edits to it will get removed if the file is opened in a newer version of Excel. Learn more: https://go.microsoft.com/fwlink/?linkid=870924
Comment:
    Small peak at ‘D’ (related to transferring to SX suite) possibly related to movement? 
Reply:
    KH thoughts?
Reply:
    Difficult to distinguish with background but small peak so no harm in including it here</t>
      </text>
    </comment>
    <comment ref="R28" authorId="50" shapeId="0" xr:uid="{AC5CDFAA-595F-4403-9238-0DC9D26818F9}">
      <text>
        <t>[Threaded comment]
Your version of Excel allows you to read this threaded comment; however, any edits to it will get removed if the file is opened in a newer version of Excel. Learn more: https://go.microsoft.com/fwlink/?linkid=870924
Comment:
    Peak related to ‘K’ (tilting table) possibly caused by movement? 
Reply:
    KH thoughts? 
Reply:
    Agree likely linked to K annotation.  Caused a shift in the BAVG</t>
      </text>
    </comment>
    <comment ref="S28" authorId="51" shapeId="0" xr:uid="{1531365D-8591-4BE4-90A2-1AF5F36AF59C}">
      <text>
        <t>[Threaded comment]
Your version of Excel allows you to read this threaded comment; however, any edits to it will get removed if the file is opened in a newer version of Excel. Learn more: https://go.microsoft.com/fwlink/?linkid=870924
Comment:
    Peak related to ‘K’ (tilting table) possibly caused by movement? 
Reply:
    KH thoughts?
Reply:
    Would include here.  No way to tell if it was movement itself (sensor issue) or pain caused by the table movement.</t>
      </text>
    </comment>
    <comment ref="Y28" authorId="52" shapeId="0" xr:uid="{F3716506-34AB-4FB2-81B4-BEBDD05F5618}">
      <text>
        <t xml:space="preserve">[Threaded comment]
Your version of Excel allows you to read this threaded comment; however, any edits to it will get removed if the file is opened in a newer version of Excel. Learn more: https://go.microsoft.com/fwlink/?linkid=870924
Comment:
    Related to ‘V’ (closing sutures) </t>
      </text>
    </comment>
    <comment ref="Z28" authorId="53" shapeId="0" xr:uid="{8580C00F-BBD8-4C5E-9A56-0DCB0BEFF091}">
      <text>
        <t>[Threaded comment]
Your version of Excel allows you to read this threaded comment; however, any edits to it will get removed if the file is opened in a newer version of Excel. Learn more: https://go.microsoft.com/fwlink/?linkid=870924
Comment:
    Positive peak related to ‘W’ 
Reply:
    Agree</t>
      </text>
    </comment>
    <comment ref="AA28" authorId="54" shapeId="0" xr:uid="{C484BD66-6422-4896-9B9A-183C3ADE549B}">
      <text>
        <t xml:space="preserve">[Threaded comment]
Your version of Excel allows you to read this threaded comment; however, any edits to it will get removed if the file is opened in a newer version of Excel. Learn more: https://go.microsoft.com/fwlink/?linkid=870924
Comment:
    Related to ‘X’ which is moving to kennel, so possibly related to movement? </t>
      </text>
    </comment>
    <comment ref="C29" authorId="55" shapeId="0" xr:uid="{9E92E781-2285-4390-9BB3-B0EDA6BCEDEB}">
      <text>
        <t xml:space="preserve">[Threaded comment]
Your version of Excel allows you to read this threaded comment; however, any edits to it will get removed if the file is opened in a newer version of Excel. Learn more: https://go.microsoft.com/fwlink/?linkid=870924
Comment:
    “Move to recovery” in following trace 2023-06-04 17:53 (02:53PM) </t>
      </text>
    </comment>
    <comment ref="J29" authorId="56" shapeId="0" xr:uid="{4E216AF2-FEA2-408F-8D8B-7C8C4C26D15C}">
      <text>
        <t xml:space="preserve">[Threaded comment]
Your version of Excel allows you to read this threaded comment; however, any edits to it will get removed if the file is opened in a newer version of Excel. Learn more: https://go.microsoft.com/fwlink/?linkid=870924
Comment:
    Related to ‘D’, baseline change or peak? I took delta from 27:33 to 27:37, but potentially could consider it a cluster from 27:33 to 27:45? 
Reply:
    KH thoughts - I think this is a baseline change, with some movements peaks? Removed (-1.56)
Reply:
    Agree, there is something at 27:48 but that's too far out correct?  </t>
      </text>
    </comment>
    <comment ref="K29" authorId="57" shapeId="0" xr:uid="{1CB4D443-C284-47DE-874A-675EBDCF4175}">
      <text>
        <t>[Threaded comment]
Your version of Excel allows you to read this threaded comment; however, any edits to it will get removed if the file is opened in a newer version of Excel. Learn more: https://go.microsoft.com/fwlink/?linkid=870924
Comment:
    Related to ‘Towel clamps to skin’, this was not given in annotations list, do we want to include this? 
Reply:
    Yes please</t>
      </text>
    </comment>
    <comment ref="L29" authorId="58" shapeId="0" xr:uid="{B1B7B1EB-89D0-4FA9-951D-0B3AB551B89A}">
      <text>
        <t>[Threaded comment]
Your version of Excel allows you to read this threaded comment; however, any edits to it will get removed if the file is opened in a newer version of Excel. Learn more: https://go.microsoft.com/fwlink/?linkid=870924
Comment:
    Related to ‘Towel clamp’, this was not given in annotations list, do we want to include this? 
Reply:
    Yes please</t>
      </text>
    </comment>
    <comment ref="N29" authorId="59" shapeId="0" xr:uid="{DC23E508-0ADA-4927-BE6C-3764C8867B7B}">
      <text>
        <t>[Threaded comment]
Your version of Excel allows you to read this threaded comment; however, any edits to it will get removed if the file is opened in a newer version of Excel. Learn more: https://go.microsoft.com/fwlink/?linkid=870924
Comment:
    ‘F’</t>
      </text>
    </comment>
    <comment ref="O29" authorId="60" shapeId="0" xr:uid="{91E9D737-3178-4353-A4EC-EC8E4CE8A5B5}">
      <text>
        <t>[Threaded comment]
Your version of Excel allows you to read this threaded comment; however, any edits to it will get removed if the file is opened in a newer version of Excel. Learn more: https://go.microsoft.com/fwlink/?linkid=870924
Comment:
    Related to ‘another incision’</t>
      </text>
    </comment>
    <comment ref="P29" authorId="61" shapeId="0" xr:uid="{88FC172E-C7C6-42AA-821E-664F3D81B2F7}">
      <text>
        <t>[Threaded comment]
Your version of Excel allows you to read this threaded comment; however, any edits to it will get removed if the file is opened in a newer version of Excel. Learn more: https://go.microsoft.com/fwlink/?linkid=870924
Comment:
    Peak at 53:36, possibly related to ‘G’, but it is ~ 20s after the annotation. ‘G’ is related to cannulation which could take some time to perform, do we include? I calculated it in case we decide to use it
Reply:
    I agree, this can take time, KH? 
Reply:
    Would include yes</t>
      </text>
    </comment>
    <comment ref="Q29" authorId="62" shapeId="0" xr:uid="{F50C14D1-F749-4E4E-8306-7EA7D2773C45}">
      <text>
        <t>[Threaded comment]
Your version of Excel allows you to read this threaded comment; however, any edits to it will get removed if the file is opened in a newer version of Excel. Learn more: https://go.microsoft.com/fwlink/?linkid=870924
Comment:
    Oscillating baseline or cluster or peaks at ‘L’ (1:10:44)?? ‘L’ is related to retracting organs..
Reply:
    Too difficult to decide due to oscillating baseline.</t>
      </text>
    </comment>
    <comment ref="T29" authorId="63" shapeId="0" xr:uid="{DA8C3971-70FC-4747-BDF5-755AC60A9031}">
      <text>
        <t xml:space="preserve">[Threaded comment]
Your version of Excel allows you to read this threaded comment; however, any edits to it will get removed if the file is opened in a newer version of Excel. Learn more: https://go.microsoft.com/fwlink/?linkid=870924
Comment:
    ‘L’ 	</t>
      </text>
    </comment>
    <comment ref="U29" authorId="64" shapeId="0" xr:uid="{62B03918-1D0A-4939-A956-6E972ADE1D39}">
      <text>
        <t>[Threaded comment]
Your version of Excel allows you to read this threaded comment; however, any edits to it will get removed if the file is opened in a newer version of Excel. Learn more: https://go.microsoft.com/fwlink/?linkid=870924
Comment:
    Related to ‘J cannula replacement’</t>
      </text>
    </comment>
    <comment ref="V29" authorId="65" shapeId="0" xr:uid="{17B52AF0-4A7C-493B-8C87-C810E17395E2}">
      <text>
        <t>[Threaded comment]
Your version of Excel allows you to read this threaded comment; however, any edits to it will get removed if the file is opened in a newer version of Excel. Learn more: https://go.microsoft.com/fwlink/?linkid=870924
Comment:
    Took the highest point after ’N’ to the lowest point in cluster (1:22:13 - 1:22:48), but if taking the largest peak in the cluster it would = -27.28 (1:22:39 - 1:22:48) but this peak would be further than 10s away from the annotation. 
Reply:
    MC/GV agree - KH thoughts? 
Reply:
    ok</t>
      </text>
    </comment>
    <comment ref="W29" authorId="66" shapeId="0" xr:uid="{9648381A-F46C-4432-8DF2-78E298A096FC}">
      <text>
        <t xml:space="preserve">[Threaded comment]
Your version of Excel allows you to read this threaded comment; however, any edits to it will get removed if the file is opened in a newer version of Excel. Learn more: https://go.microsoft.com/fwlink/?linkid=870924
Comment:
    “P”	</t>
      </text>
    </comment>
    <comment ref="B30" authorId="67" shapeId="0" xr:uid="{1DB22CC8-8D5E-484E-97B1-4B3A1F770014}">
      <text>
        <t>[Threaded comment]
Your version of Excel allows you to read this threaded comment; however, any edits to it will get removed if the file is opened in a newer version of Excel. Learn more: https://go.microsoft.com/fwlink/?linkid=870924
Comment:
    Two traces for surgery, 2nd trace was ran under Ratona Amarel (2023-06-04 22:41)</t>
      </text>
    </comment>
    <comment ref="H30" authorId="68" shapeId="0" xr:uid="{959FD233-9E92-4336-BE0B-3918046F4F38}">
      <text>
        <t xml:space="preserve">[Threaded comment]
Your version of Excel allows you to read this threaded comment; however, any edits to it will get removed if the file is opened in a newer version of Excel. Learn more: https://go.microsoft.com/fwlink/?linkid=870924
Comment:
    ‘A’, looks somewhat like an artifact peak? </t>
      </text>
    </comment>
    <comment ref="I30" authorId="69" shapeId="0" xr:uid="{81DD4AA5-73EA-4302-9B5B-B32B0F71CD05}">
      <text>
        <t>[Threaded comment]
Your version of Excel allows you to read this threaded comment; however, any edits to it will get removed if the file is opened in a newer version of Excel. Learn more: https://go.microsoft.com/fwlink/?linkid=870924
Comment:
    ‘C’</t>
      </text>
    </comment>
    <comment ref="L30" authorId="70" shapeId="0" xr:uid="{31B3A60C-726F-4004-B6C8-C25106090C24}">
      <text>
        <t xml:space="preserve">[Threaded comment]
Your version of Excel allows you to read this threaded comment; however, any edits to it will get removed if the file is opened in a newer version of Excel. Learn more: https://go.microsoft.com/fwlink/?linkid=870924
Comment:
    ’S’
Reply:
    Baseline Change deleted -0.61.
Reply:
    Purple peak is &gt; 10s from annotation. KH?
Reply:
    Too far out </t>
      </text>
    </comment>
    <comment ref="M30" authorId="71" shapeId="0" xr:uid="{99D44C11-5D46-4845-A9BE-7711295E6931}">
      <text>
        <t>[Threaded comment]
Your version of Excel allows you to read this threaded comment; however, any edits to it will get removed if the file is opened in a newer version of Excel. Learn more: https://go.microsoft.com/fwlink/?linkid=870924
Comment:
    ‘Arterial line’</t>
      </text>
    </comment>
    <comment ref="R30" authorId="72" shapeId="0" xr:uid="{EE9D7D65-A309-4C17-A2B2-18755F468A02}">
      <text>
        <t>[Threaded comment]
Your version of Excel allows you to read this threaded comment; however, any edits to it will get removed if the file is opened in a newer version of Excel. Learn more: https://go.microsoft.com/fwlink/?linkid=870924
Comment:
    The following annotations are ran patient “Ratona Amarel” trace ID 2023-06-04 22:41
Reply:
    Related to ‘K’, so possibly just movement peak</t>
      </text>
    </comment>
    <comment ref="X30" authorId="73" shapeId="0" xr:uid="{A195C65F-17C3-49BA-B96B-36F53FD0F305}">
      <text>
        <t xml:space="preserve">[Threaded comment]
Your version of Excel allows you to read this threaded comment; however, any edits to it will get removed if the file is opened in a newer version of Excel. Learn more: https://go.microsoft.com/fwlink/?linkid=870924
Comment:
    ‘Removing arterial’ baseline change or peak? </t>
      </text>
    </comment>
    <comment ref="H31" authorId="74" shapeId="0" xr:uid="{1F38C402-D81D-473D-AAD4-C9741DB345BE}">
      <text>
        <t xml:space="preserve">[Threaded comment]
Your version of Excel allows you to read this threaded comment; however, any edits to it will get removed if the file is opened in a newer version of Excel. Learn more: https://go.microsoft.com/fwlink/?linkid=870924
Comment:
    ‘A’ </t>
      </text>
    </comment>
    <comment ref="I31" authorId="75" shapeId="0" xr:uid="{798B5697-8140-4420-89D8-D636CEAAF346}">
      <text>
        <t>[Threaded comment]
Your version of Excel allows you to read this threaded comment; however, any edits to it will get removed if the file is opened in a newer version of Excel. Learn more: https://go.microsoft.com/fwlink/?linkid=870924
Comment:
    Very large change at ‘E’ and then flatlines at -245, should we ignore this? 
Reply:
    Think we should ignore as it appears as a sensor attachment issue.
Reply:
    Agree</t>
      </text>
    </comment>
    <comment ref="K31" authorId="76" shapeId="0" xr:uid="{5968DF8B-4E70-4FA9-B45C-82A32862178A}">
      <text>
        <t>[Threaded comment]
Your version of Excel allows you to read this threaded comment; however, any edits to it will get removed if the file is opened in a newer version of Excel. Learn more: https://go.microsoft.com/fwlink/?linkid=870924
Comment:
    ‘Towel clamps through skin’</t>
      </text>
    </comment>
    <comment ref="L31" authorId="77" shapeId="0" xr:uid="{24F23517-F1B9-460B-90F6-9F854CB9322C}">
      <text>
        <t>[Threaded comment]
Your version of Excel allows you to read this threaded comment; however, any edits to it will get removed if the file is opened in a newer version of Excel. Learn more: https://go.microsoft.com/fwlink/?linkid=870924
Comment:
    ‘K’ maybe related to movement? 
Reply:
    Removed as this is more of a baseline change (prev. -0.58)</t>
      </text>
    </comment>
    <comment ref="M31" authorId="78" shapeId="0" xr:uid="{62E81754-31DD-45A4-A685-32BDCECFE762}">
      <text>
        <t>[Threaded comment]
Your version of Excel allows you to read this threaded comment; however, any edits to it will get removed if the file is opened in a newer version of Excel. Learn more: https://go.microsoft.com/fwlink/?linkid=870924
Comment:
    ‘W’ there are two peaks just great than 10s away on either side of the annotation
Delta before ‘W’ 
3:00:43 to 3:00:49 (-0.71) 
Delta after ‘W’ 3:01:12 to 3:01:15 (-3.99)
Reply:
    KH thoughts?
Reply:
    Perhaps too far out to be sure</t>
      </text>
    </comment>
    <comment ref="Q31" authorId="79" shapeId="0" xr:uid="{320ACD9B-4397-404C-BB40-9603F8CC6676}">
      <text>
        <t xml:space="preserve">[Threaded comment]
Your version of Excel allows you to read this threaded comment; however, any edits to it will get removed if the file is opened in a newer version of Excel. Learn more: https://go.microsoft.com/fwlink/?linkid=870924
Comment:
    ‘H’ </t>
      </text>
    </comment>
    <comment ref="I32" authorId="80" shapeId="0" xr:uid="{3D360308-7588-49FD-91ED-A43FA96506E9}">
      <text>
        <t>[Threaded comment]
Your version of Excel allows you to read this threaded comment; however, any edits to it will get removed if the file is opened in a newer version of Excel. Learn more: https://go.microsoft.com/fwlink/?linkid=870924
Comment:
    ‘C’
Reply:
    Went with largest acute peak in the cluster. 
Reply:
    Removed -1.12</t>
      </text>
    </comment>
    <comment ref="J32" authorId="81" shapeId="0" xr:uid="{5C70F06E-87DD-4251-919E-2BD84A51B887}">
      <text>
        <t>[Threaded comment]
Your version of Excel allows you to read this threaded comment; however, any edits to it will get removed if the file is opened in a newer version of Excel. Learn more: https://go.microsoft.com/fwlink/?linkid=870924
Comment:
    ‘D’</t>
      </text>
    </comment>
    <comment ref="L32" authorId="82" shapeId="0" xr:uid="{EDE7C115-89F6-4B02-87DA-E1373B56695E}">
      <text>
        <t>[Threaded comment]
Your version of Excel allows you to read this threaded comment; however, any edits to it will get removed if the file is opened in a newer version of Excel. Learn more: https://go.microsoft.com/fwlink/?linkid=870924
Comment:
    Small peaks at ‘K’ (1:21:38) and at ‘I’ (1:22:06), deltas are -0.35 and -0.39, respectively. Include?? 
Reply:
    BT, not included.</t>
      </text>
    </comment>
    <comment ref="R32" authorId="83" shapeId="0" xr:uid="{7F0189E9-CDD8-4C5A-9CC5-90B960E63F0E}">
      <text>
        <t>[Threaded comment]
Your version of Excel allows you to read this threaded comment; however, any edits to it will get removed if the file is opened in a newer version of Excel. Learn more: https://go.microsoft.com/fwlink/?linkid=870924
Comment:
    ‘K’ movement? 
Reply:
    Might be but ok to log as that</t>
      </text>
    </comment>
    <comment ref="S32" authorId="84" shapeId="0" xr:uid="{D481AF62-A215-494C-8A9A-DF0B8174F0D6}">
      <text>
        <t>[Threaded comment]
Your version of Excel allows you to read this threaded comment; however, any edits to it will get removed if the file is opened in a newer version of Excel. Learn more: https://go.microsoft.com/fwlink/?linkid=870924
Comment:
    ‘K’ movement? 
Reply:
    Might be but ok to log as that</t>
      </text>
    </comment>
    <comment ref="X32" authorId="85" shapeId="0" xr:uid="{5792D8E5-D530-462A-9871-E10215CEF4A0}">
      <text>
        <t>[Threaded comment]
Your version of Excel allows you to read this threaded comment; however, any edits to it will get removed if the file is opened in a newer version of Excel. Learn more: https://go.microsoft.com/fwlink/?linkid=870924
Comment:
    Small peak at ‘TC’ 1:50:01, delta is -0.48. Include?? 	
Reply:
    Include because would round to 0.5 with one decimal place.</t>
      </text>
    </comment>
    <comment ref="Y32" authorId="86" shapeId="0" xr:uid="{1A4AB4E8-934D-4A4E-95A9-0C96573DE102}">
      <text>
        <t>[Threaded comment]
Your version of Excel allows you to read this threaded comment; however, any edits to it will get removed if the file is opened in a newer version of Excel. Learn more: https://go.microsoft.com/fwlink/?linkid=870924
Comment:
    ‘V’</t>
      </text>
    </comment>
    <comment ref="Z32" authorId="87" shapeId="0" xr:uid="{CF2E0634-8C24-44DA-8880-AA690FF046BB}">
      <text>
        <t>[Threaded comment]
Your version of Excel allows you to read this threaded comment; however, any edits to it will get removed if the file is opened in a newer version of Excel. Learn more: https://go.microsoft.com/fwlink/?linkid=870924
Comment:
    ‘W done’. Baseline change or peak? 
Reply:
    Peak, agree</t>
      </text>
    </comment>
    <comment ref="B33" authorId="88" shapeId="0" xr:uid="{531F14FB-7F11-42BD-9B53-6317700CE7F2}">
      <text>
        <t>[Threaded comment]
Your version of Excel allows you to read this threaded comment; however, any edits to it will get removed if the file is opened in a newer version of Excel. Learn more: https://go.microsoft.com/fwlink/?linkid=870924
Comment:
    Two traces ran during surgery, 1st trace used for BI, 2nd trace (2023-06-04 21:46) used fro BF
Reply:
    No acute peaks present in first trace.</t>
      </text>
    </comment>
    <comment ref="C33" authorId="89" shapeId="0" xr:uid="{703FED13-1923-481B-9462-BBE582D7CA4F}">
      <text>
        <t>[Threaded comment]
Your version of Excel allows you to read this threaded comment; however, any edits to it will get removed if the file is opened in a newer version of Excel. Learn more: https://go.microsoft.com/fwlink/?linkid=870924
Comment:
    2nd trace information</t>
      </text>
    </comment>
    <comment ref="J33" authorId="90" shapeId="0" xr:uid="{C04C21FF-08E7-4A63-8F2A-5D6D5FF20248}">
      <text>
        <t xml:space="preserve">[Threaded comment]
Your version of Excel allows you to read this threaded comment; however, any edits to it will get removed if the file is opened in a newer version of Excel. Learn more: https://go.microsoft.com/fwlink/?linkid=870924
Comment:
    +ve peak at ‘D’ 
Reply:
    In 21:46 trace
Reply:
    Looks like some connection issues - trace was restarted.  </t>
      </text>
    </comment>
    <comment ref="R33" authorId="91" shapeId="0" xr:uid="{3804F25C-A06E-41CF-B61E-3F7855A92B83}">
      <text>
        <t>[Threaded comment]
Your version of Excel allows you to read this threaded comment; however, any edits to it will get removed if the file is opened in a newer version of Excel. Learn more: https://go.microsoft.com/fwlink/?linkid=870924
Comment:
    The following annotations are run under the next trace 2023-06-04 22:40 
Reply:
    Related to ‘K’, movement? 
Reply:
    KH?
Reply:
    yes</t>
      </text>
    </comment>
    <comment ref="Z33" authorId="92" shapeId="0" xr:uid="{6624CD00-8B68-410F-912A-514ABBA55759}">
      <text>
        <t>[Threaded comment]
Your version of Excel allows you to read this threaded comment; however, any edits to it will get removed if the file is opened in a newer version of Excel. Learn more: https://go.microsoft.com/fwlink/?linkid=870924
Comment:
    Related to ‘W’, peak started about 10s after annotation but top of peak is greater than 10s away. 
Delta 1:29:42 to 1:29:45 = -1.22</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tc={3D70BFFD-F36E-C84E-B5CA-44E4F01878C7}</author>
    <author>tc={E1CCAB9B-0EEB-3F48-B380-75D4542A802F}</author>
    <author>tc={2ED6B6E4-7090-9D4C-90E0-9719D3670987}</author>
    <author>tc={DC9E7C35-141D-2947-A3B8-0BFF72BAA087}</author>
    <author>tc={852FA0AB-74E4-3F41-81A5-CD77E8DF532A}</author>
    <author>tc={9D954215-68C8-D747-862E-0A19F60EB4C5}</author>
    <author>tc={B7463929-70FC-894D-8C95-49F7A46CCD72}</author>
    <author>tc={007C0879-8077-2348-94E5-10CE8CA2515A}</author>
    <author>tc={F19EBD22-25AD-C846-92C2-4E02C7330CA3}</author>
    <author>tc={528FACB4-A7FD-CC49-A78F-5B172C657D97}</author>
    <author>tc={7705EB00-D830-1A4E-9700-27EA5392F8CA}</author>
    <author>tc={05C68F96-53D5-034B-94F5-64A4ABEFDAE5}</author>
    <author>tc={275FCD62-F2A8-A847-902E-700EB759ABA8}</author>
    <author>tc={402BD5EA-71B1-4546-ADE6-D9810B8E235E}</author>
    <author>tc={D0128912-F8A1-462E-9CC5-DAF7485F47A1}</author>
    <author>tc={09CDFE4B-2D6F-431C-A7F2-A283C3357519}</author>
    <author>tc={78D16C89-3AB1-4537-BAA7-F3FD9FD04139}</author>
    <author>tc={121DDB45-211A-42BD-8954-F8D904BF75B3}</author>
    <author>tc={82CBBAB9-9335-4CDC-8043-C296A091A722}</author>
    <author>tc={ED9A2934-9E6C-47CF-BD5A-63C1C2A95E01}</author>
    <author>tc={883AD7C5-F490-4936-8073-8467E5C4EB91}</author>
    <author>tc={B2DC22CE-A67D-4A1A-9848-1509D589DE6A}</author>
    <author>tc={7A35FDD8-2B45-4BFE-845F-31BD031FE10A}</author>
    <author>tc={2CDEA9DD-1BD6-4749-8F67-1F2B205A1C73}</author>
    <author>tc={E346982A-EB0D-4BED-88BE-DFC70D564A95}</author>
  </authors>
  <commentList>
    <comment ref="C2" authorId="0" shapeId="0" xr:uid="{3D70BFFD-F36E-C84E-B5CA-44E4F01878C7}">
      <text>
        <t>[Threaded comment]
Your version of Excel allows you to read this threaded comment; however, any edits to it will get removed if the file is opened in a newer version of Excel. Learn more: https://go.microsoft.com/fwlink/?linkid=870924
Comment:
    Taken before ‘D’ = transferring to surgery suite</t>
      </text>
    </comment>
    <comment ref="D2" authorId="1" shapeId="0" xr:uid="{E1CCAB9B-0EEB-3F48-B380-75D4542A802F}">
      <text>
        <t>[Threaded comment]
Your version of Excel allows you to read this threaded comment; however, any edits to it will get removed if the file is opened in a newer version of Excel. Learn more: https://go.microsoft.com/fwlink/?linkid=870924
Comment:
    Taken before 2nd ‘W’ annotation</t>
      </text>
    </comment>
    <comment ref="B3" authorId="2" shapeId="0" xr:uid="{2ED6B6E4-7090-9D4C-90E0-9719D3670987}">
      <text>
        <t xml:space="preserve">[Threaded comment]
Your version of Excel allows you to read this threaded comment; however, any edits to it will get removed if the file is opened in a newer version of Excel. Learn more: https://go.microsoft.com/fwlink/?linkid=870924
Comment:
    “Move to recovery” in following trace 2023-06-04 17:53 (02:53PM) </t>
      </text>
    </comment>
    <comment ref="C3" authorId="3" shapeId="0" xr:uid="{DC9E7C35-141D-2947-A3B8-0BFF72BAA087}">
      <text>
        <t>[Threaded comment]
Your version of Excel allows you to read this threaded comment; however, any edits to it will get removed if the file is opened in a newer version of Excel. Learn more: https://go.microsoft.com/fwlink/?linkid=870924
Comment:
    Taken at small portion of baseline after ‘D’ annotation (related to transferring to surgery suite) 
Reply:
    Why not take this one before D … 26-ish seconds? Consider time point in notes per Deb</t>
      </text>
    </comment>
    <comment ref="D3" authorId="4" shapeId="0" xr:uid="{852FA0AB-74E4-3F41-81A5-CD77E8DF532A}">
      <text>
        <t>[Threaded comment]
Your version of Excel allows you to read this threaded comment; however, any edits to it will get removed if the file is opened in a newer version of Excel. Learn more: https://go.microsoft.com/fwlink/?linkid=870924
Comment:
    There is a trace after, where animal is moved to recovery (2023-06-04 17:53). I took BF where “moved to recovery” is annotated, because the surgery trace (2023-06-04 15:45) ended at ‘Q’ and ‘V’ which would have been during surgery and not at the end of surgery.
Reply:
    Agreed!</t>
      </text>
    </comment>
    <comment ref="F3" authorId="5" shapeId="0" xr:uid="{9D954215-68C8-D747-862E-0A19F60EB4C5}">
      <text>
        <t>[Threaded comment]
Your version of Excel allows you to read this threaded comment; however, any edits to it will get removed if the file is opened in a newer version of Excel. Learn more: https://go.microsoft.com/fwlink/?linkid=870924
Comment:
    Taken from trace 2023-06-04 17:53. Refer to comment on BF1.</t>
      </text>
    </comment>
    <comment ref="C4" authorId="6" shapeId="0" xr:uid="{B7463929-70FC-894D-8C95-49F7A46CCD72}">
      <text>
        <t>[Threaded comment]
Your version of Excel allows you to read this threaded comment; however, any edits to it will get removed if the file is opened in a newer version of Excel. Learn more: https://go.microsoft.com/fwlink/?linkid=870924
Comment:
    Taken at ‘induce anesthesia’</t>
      </text>
    </comment>
    <comment ref="D4" authorId="7" shapeId="0" xr:uid="{007C0879-8077-2348-94E5-10CE8CA2515A}">
      <text>
        <t>[Threaded comment]
Your version of Excel allows you to read this threaded comment; however, any edits to it will get removed if the file is opened in a newer version of Excel. Learn more: https://go.microsoft.com/fwlink/?linkid=870924
Comment:
    Trace ran under Ratona Amarel at 2023-06-04 22:41. BF taken just after ‘removing sx leads’ assuming that this indicated the end of surgery
Reply:
    ok</t>
      </text>
    </comment>
    <comment ref="C5" authorId="8" shapeId="0" xr:uid="{F19EBD22-25AD-C846-92C2-4E02C7330CA3}">
      <text>
        <t>[Threaded comment]
Your version of Excel allows you to read this threaded comment; however, any edits to it will get removed if the file is opened in a newer version of Excel. Learn more: https://go.microsoft.com/fwlink/?linkid=870924
Comment:
    Taken at ‘C’, as this would be after ‘B’ (Anesthesia induction) 
Reply:
    Agree</t>
      </text>
    </comment>
    <comment ref="C6" authorId="9" shapeId="0" xr:uid="{528FACB4-A7FD-CC49-A78F-5B172C657D97}">
      <text>
        <t xml:space="preserve">[Threaded comment]
Your version of Excel allows you to read this threaded comment; however, any edits to it will get removed if the file is opened in a newer version of Excel. Learn more: https://go.microsoft.com/fwlink/?linkid=870924
Comment:
    Taken at small amount of baseline just before ‘C’, as this would be after ‘B’ (Anesthesia induction) </t>
      </text>
    </comment>
    <comment ref="D6" authorId="10" shapeId="0" xr:uid="{7705EB00-D830-1A4E-9700-27EA5392F8CA}">
      <text>
        <t>[Threaded comment]
Your version of Excel allows you to read this threaded comment; however, any edits to it will get removed if the file is opened in a newer version of Excel. Learn more: https://go.microsoft.com/fwlink/?linkid=870924
Comment:
    Taken at ‘W done’</t>
      </text>
    </comment>
    <comment ref="C7" authorId="11" shapeId="0" xr:uid="{05C68F96-53D5-034B-94F5-64A4ABEFDAE5}">
      <text>
        <t>[Threaded comment]
Your version of Excel allows you to read this threaded comment; however, any edits to it will get removed if the file is opened in a newer version of Excel. Learn more: https://go.microsoft.com/fwlink/?linkid=870924
Comment:
    KH?
Reply:
    Would take it in a stable section after A (about 00:02:52) at 0.09 - this is where the baseline falls naturally in the second trace after the disruptions</t>
      </text>
    </comment>
    <comment ref="D7" authorId="12" shapeId="0" xr:uid="{275FCD62-F2A8-A847-902E-700EB759ABA8}">
      <text>
        <t>[Threaded comment]
Your version of Excel allows you to read this threaded comment; however, any edits to it will get removed if the file is opened in a newer version of Excel. Learn more: https://go.microsoft.com/fwlink/?linkid=870924
Comment:
    BF taken at annotation ‘W’ from 2nd trace (2023-06-04 22:40). Device noise here? 
Reply:
    ok</t>
      </text>
    </comment>
    <comment ref="C11" authorId="13" shapeId="0" xr:uid="{402BD5EA-71B1-4546-ADE6-D9810B8E235E}">
      <text>
        <t>[Threaded comment]
Your version of Excel allows you to read this threaded comment; however, any edits to it will get removed if the file is opened in a newer version of Excel. Learn more: https://go.microsoft.com/fwlink/?linkid=870924
Comment:
    ‘F’</t>
      </text>
    </comment>
    <comment ref="D11" authorId="14" shapeId="0" xr:uid="{D0128912-F8A1-462E-9CC5-DAF7485F47A1}">
      <text>
        <t>[Threaded comment]
Your version of Excel allows you to read this threaded comment; however, any edits to it will get removed if the file is opened in a newer version of Excel. Learn more: https://go.microsoft.com/fwlink/?linkid=870924
Comment:
    Taken before 2nd ‘W’ annotation</t>
      </text>
    </comment>
    <comment ref="C12" authorId="15" shapeId="0" xr:uid="{09CDFE4B-2D6F-431C-A7F2-A283C3357519}">
      <text>
        <t>[Threaded comment]
Your version of Excel allows you to read this threaded comment; however, any edits to it will get removed if the file is opened in a newer version of Excel. Learn more: https://go.microsoft.com/fwlink/?linkid=870924
Comment:
    ‘F’</t>
      </text>
    </comment>
    <comment ref="D12" authorId="16" shapeId="0" xr:uid="{78D16C89-3AB1-4537-BAA7-F3FD9FD04139}">
      <text>
        <t xml:space="preserve">[Threaded comment]
Your version of Excel allows you to read this threaded comment; however, any edits to it will get removed if the file is opened in a newer version of Excel. Learn more: https://go.microsoft.com/fwlink/?linkid=870924
Comment:
    ‘W’ is not annotated. Does not look connected at annotation ‘V’, so I took BF before the disconnection </t>
      </text>
    </comment>
    <comment ref="C13" authorId="17" shapeId="0" xr:uid="{121DDB45-211A-42BD-8954-F8D904BF75B3}">
      <text>
        <t>[Threaded comment]
Your version of Excel allows you to read this threaded comment; however, any edits to it will get removed if the file is opened in a newer version of Excel. Learn more: https://go.microsoft.com/fwlink/?linkid=870924
Comment:
    ‘F’</t>
      </text>
    </comment>
    <comment ref="D13" authorId="18" shapeId="0" xr:uid="{82CBBAB9-9335-4CDC-8043-C296A091A722}">
      <text>
        <t xml:space="preserve">[Threaded comment]
Your version of Excel allows you to read this threaded comment; however, any edits to it will get removed if the file is opened in a newer version of Excel. Learn more: https://go.microsoft.com/fwlink/?linkid=870924
Comment:
    Trace ran under Ratona Amarel at 2023-06-04 22:41. BF taken at ‘V’
Reply:
    Disagree.  Something happens to this trace after 'adjust dog' that causes it to drop from 10:30 to 47.01.  Acute peaks may be relevant in that time but the baseline shifts unnaturally.  Would take BF after remove arterial.  </t>
      </text>
    </comment>
    <comment ref="F13" authorId="19" shapeId="0" xr:uid="{ED9A2934-9E6C-47CF-BD5A-63C1C2A95E01}">
      <text>
        <t>[Threaded comment]
Your version of Excel allows you to read this threaded comment; however, any edits to it will get removed if the file is opened in a newer version of Excel. Learn more: https://go.microsoft.com/fwlink/?linkid=870924
Comment:
    Changed to 49:53 as a blue stable area after removed arterial line</t>
      </text>
    </comment>
    <comment ref="C14" authorId="20" shapeId="0" xr:uid="{883AD7C5-F490-4936-8073-8467E5C4EB91}">
      <text>
        <t>[Threaded comment]
Your version of Excel allows you to read this threaded comment; however, any edits to it will get removed if the file is opened in a newer version of Excel. Learn more: https://go.microsoft.com/fwlink/?linkid=870924
Comment:
    ‘Incision’</t>
      </text>
    </comment>
    <comment ref="C15" authorId="21" shapeId="0" xr:uid="{B2DC22CE-A67D-4A1A-9848-1509D589DE6A}">
      <text>
        <t xml:space="preserve">[Threaded comment]
Your version of Excel allows you to read this threaded comment; however, any edits to it will get removed if the file is opened in a newer version of Excel. Learn more: https://go.microsoft.com/fwlink/?linkid=870924
Comment:
    Taken just after ‘E’ (related to attaching leads) </t>
      </text>
    </comment>
    <comment ref="D15" authorId="22" shapeId="0" xr:uid="{7A35FDD8-2B45-4BFE-845F-31BD031FE10A}">
      <text>
        <t>[Threaded comment]
Your version of Excel allows you to read this threaded comment; however, any edits to it will get removed if the file is opened in a newer version of Excel. Learn more: https://go.microsoft.com/fwlink/?linkid=870924
Comment:
    Taken at ‘W done’</t>
      </text>
    </comment>
    <comment ref="C16" authorId="23" shapeId="0" xr:uid="{2CDEA9DD-1BD6-4749-8F67-1F2B205A1C73}">
      <text>
        <t>[Threaded comment]
Your version of Excel allows you to read this threaded comment; however, any edits to it will get removed if the file is opened in a newer version of Excel. Learn more: https://go.microsoft.com/fwlink/?linkid=870924
Comment:
    ‘F’</t>
      </text>
    </comment>
    <comment ref="D16" authorId="24" shapeId="0" xr:uid="{E346982A-EB0D-4BED-88BE-DFC70D564A95}">
      <text>
        <t>[Threaded comment]
Your version of Excel allows you to read this threaded comment; however, any edits to it will get removed if the file is opened in a newer version of Excel. Learn more: https://go.microsoft.com/fwlink/?linkid=870924
Comment:
    BF taken at annotation ‘W’ from 2nd trace (2023-06-04 22:40). Device noise here? 
Reply:
    ok</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tc={A6C2C98E-C703-2A49-AC5D-65E007D59B0A}</author>
    <author>tc={D80222A3-D3CC-B44C-9642-9B49F7930A65}</author>
    <author>tc={598CC231-8998-B844-AAE9-DA3BB45EBDA6}</author>
    <author>tc={53E997AB-2883-6F4A-9E78-A7243A2B0662}</author>
    <author>tc={3FAD18A1-3145-7846-A6AC-768642A92962}</author>
    <author>tc={764B63B9-9817-5445-B6ED-E8914DC4A9F1}</author>
    <author>tc={45E9F9D7-73ED-441F-AF3B-DB41DF4A0335}</author>
    <author>tc={850CAF49-1BEF-194D-905B-0531419937AB}</author>
    <author>tc={198AFD0B-E146-404B-850B-8C1B3841A4FA}</author>
    <author>tc={8E72AA89-F84B-C349-8C2E-3E8261B885B1}</author>
    <author>tc={1EF79BF2-344F-D74A-B03E-20AD2E1C7D24}</author>
    <author>tc={78B1559B-E87E-3441-807B-7209D4CAE25A}</author>
    <author>tc={D3952ED4-F8ED-4246-858A-6396985D92F4}</author>
    <author>tc={264D374E-0BA7-604F-88F6-8CD524E8999E}</author>
    <author>tc={47955686-3230-304A-A26C-F3FC218C617D}</author>
    <author>tc={88CC3435-4CDC-6444-8CCC-D9DA3B550BD9}</author>
    <author>tc={329BC725-D49B-D74D-87AF-B67933A5786A}</author>
    <author>tc={32798AB4-D846-CA4C-B3E5-D3CD9670F08F}</author>
    <author>tc={D35BEFE0-5EAB-1245-BB46-B316492E545B}</author>
    <author>tc={5102A7CF-393C-9D4A-938B-D9CE3B09B4B4}</author>
    <author>tc={9D72A810-E207-8A45-B944-1128A4FEC60C}</author>
    <author>tc={739BD0EC-8355-1C4F-9DB4-45E1B2C4001E}</author>
    <author>tc={8E0D4C21-06D8-4B4D-9537-27FEAD472C25}</author>
    <author>tc={01108130-01B8-3C47-BC84-42E3BADAFE10}</author>
    <author>tc={780B1B17-0408-C444-A16E-95C507B34692}</author>
    <author>tc={B574CFB7-B3DA-7740-830A-F724F3931357}</author>
    <author>tc={9EF60721-09B3-C24E-82B3-AC53B544A885}</author>
    <author>tc={EF57489F-E963-894E-871E-9E252FB6A627}</author>
    <author>tc={4324A94D-F59E-234E-973A-5594F9B0CDC0}</author>
    <author>tc={B07AA308-E26C-C74B-BD69-00FF03A7D42D}</author>
    <author>tc={C0346F68-24A7-7849-B797-0EDD3F26DFA7}</author>
    <author>tc={7EAB56AE-A169-414B-B159-4C4482AE82EF}</author>
    <author>tc={18F44E85-0706-1C40-B04B-4F9CF9BB6A60}</author>
    <author>tc={71A6A6D2-1DA6-AF4E-8F27-2CD6D79DAD85}</author>
    <author>tc={7D590450-1A6E-674F-A22C-70CB1C7277CB}</author>
    <author>tc={D241D631-FF38-364F-979E-176AE58CD1ED}</author>
    <author>tc={45EC928C-753E-8946-9830-6D6C5D42AF5C}</author>
    <author>tc={6AF024FF-2973-2547-92D7-F0433F869B00}</author>
    <author>tc={6F196129-D5CE-504B-8A36-192278D43EFB}</author>
    <author>tc={A506134A-EC99-794B-AC2A-F88F24ABDE45}</author>
    <author>tc={7BACF087-8701-DB45-B1E4-20B422B60085}</author>
    <author>tc={98F838E0-0BB3-B04F-8CDE-A221DD08D783}</author>
    <author>tc={087764EE-778C-9249-B0C1-1E29D9D7F3AC}</author>
    <author>tc={D8DDD547-BEB9-2D43-AC17-54A152F585ED}</author>
    <author>tc={5EDCEA47-D7EF-5745-98F5-67D44802C0E9}</author>
    <author>tc={E126FFAD-89D1-7F4E-AE95-01AF20B92DEE}</author>
    <author>tc={7B367278-691F-CB4B-A724-F04DF98FA65C}</author>
    <author>tc={99626723-381C-3544-A589-FE12B5165D47}</author>
    <author>tc={04A7F99B-61BF-CA45-8C70-C415238D99FB}</author>
    <author>tc={B67F6E54-3FBC-7345-A560-2C61D7D83E95}</author>
    <author>tc={E4D221F9-E68A-7740-BF82-307DCB03EC0A}</author>
    <author>tc={3D86B55D-BD27-8944-9AD7-F0670E25F781}</author>
    <author>tc={8A153D6D-E46E-9247-8BA4-110F9519FD73}</author>
    <author>tc={7ECE5E0B-417A-0740-BBE6-93BF4638FF0C}</author>
    <author>tc={F3B322BE-8563-D04C-B39C-DA2C45A16849}</author>
    <author>tc={C5A68613-870E-9E4E-88DE-292F52252D2D}</author>
    <author>tc={43AD2698-FBE3-174B-AC08-76716ABD5109}</author>
    <author>tc={5B3B9F12-3A79-4F45-B29F-94663D55EB61}</author>
    <author>tc={D5C6C690-F8B2-6047-ABEA-5826478951C4}</author>
    <author>tc={D234BACE-5D22-C843-A2CA-7CAE48956342}</author>
    <author>tc={33896F76-0A38-DD4A-93B5-9DC036A2954E}</author>
    <author>tc={93C8CE5B-4FF9-CD46-AF5E-41EF3868DD86}</author>
    <author>tc={EB706222-D8C8-014D-BBE0-348088A4869F}</author>
    <author>tc={082F9106-4FA9-294D-89C7-4BF7809A5EBF}</author>
  </authors>
  <commentList>
    <comment ref="W1" authorId="0" shapeId="0" xr:uid="{A6C2C98E-C703-2A49-AC5D-65E007D59B0A}">
      <text>
        <t>[Threaded comment]
Your version of Excel allows you to read this threaded comment; however, any edits to it will get removed if the file is opened in a newer version of Excel. Learn more: https://go.microsoft.com/fwlink/?linkid=870924
Comment:
    MC Reviewed order of traces and automatic calculations for BAVG, BDelta, and PT AVG. All were correct.</t>
      </text>
    </comment>
    <comment ref="C3" authorId="1" shapeId="0" xr:uid="{D80222A3-D3CC-B44C-9642-9B49F7930A65}">
      <text>
        <t>[Threaded comment]
Your version of Excel allows you to read this threaded comment; however, any edits to it will get removed if the file is opened in a newer version of Excel. Learn more: https://go.microsoft.com/fwlink/?linkid=870924
Comment:
    Trace at 2023-06-04 19:57 but no annotations</t>
      </text>
    </comment>
    <comment ref="K4" authorId="2" shapeId="0" xr:uid="{598CC231-8998-B844-AAE9-DA3BB45EBDA6}">
      <text>
        <t xml:space="preserve">[Threaded comment]
Your version of Excel allows you to read this threaded comment; however, any edits to it will get removed if the file is opened in a newer version of Excel. Learn more: https://go.microsoft.com/fwlink/?linkid=870924
Comment:
    Related to ‘Y’
Below threshold of 0.5
2.59 - 2.71 = -0.12 (from 0:00:16 to 0:00:24) 
Reply:
    MC/GV agreed this is a baseline change. </t>
      </text>
    </comment>
    <comment ref="N4" authorId="3" shapeId="0" xr:uid="{53E997AB-2883-6F4A-9E78-A7243A2B0662}">
      <text>
        <t>[Threaded comment]
Your version of Excel allows you to read this threaded comment; however, any edits to it will get removed if the file is opened in a newer version of Excel. Learn more: https://go.microsoft.com/fwlink/?linkid=870924
Comment:
    ‘Z’</t>
      </text>
    </comment>
    <comment ref="O4" authorId="4" shapeId="0" xr:uid="{3FAD18A1-3145-7846-A6AC-768642A92962}">
      <text>
        <t xml:space="preserve">[Threaded comment]
Your version of Excel allows you to read this threaded comment; however, any edits to it will get removed if the file is opened in a newer version of Excel. Learn more: https://go.microsoft.com/fwlink/?linkid=870924
Comment:
    ‘Z’
Thresholds? &gt;0.5?? </t>
      </text>
    </comment>
    <comment ref="K5" authorId="5" shapeId="0" xr:uid="{764B63B9-9817-5445-B6ED-E8914DC4A9F1}">
      <text>
        <t xml:space="preserve">[Threaded comment]
Your version of Excel allows you to read this threaded comment; however, any edits to it will get removed if the file is opened in a newer version of Excel. Learn more: https://go.microsoft.com/fwlink/?linkid=870924
Comment:
    ‘Y’
Reply:
    Slight change due to TP (-0.73) </t>
      </text>
    </comment>
    <comment ref="Q5" authorId="6" shapeId="0" xr:uid="{45E9F9D7-73ED-441F-AF3B-DB41DF4A0335}">
      <text>
        <t>[Threaded comment]
Your version of Excel allows you to read this threaded comment; however, any edits to it will get removed if the file is opened in a newer version of Excel. Learn more: https://go.microsoft.com/fwlink/?linkid=870924
Comment:
    Slight change from  0:00:33</t>
      </text>
    </comment>
    <comment ref="K6" authorId="7" shapeId="0" xr:uid="{850CAF49-1BEF-194D-905B-0531419937AB}">
      <text>
        <t xml:space="preserve">[Threaded comment]
Your version of Excel allows you to read this threaded comment; however, any edits to it will get removed if the file is opened in a newer version of Excel. Learn more: https://go.microsoft.com/fwlink/?linkid=870924
Comment:
    Baseline sloping up at ‘Y’ </t>
      </text>
    </comment>
    <comment ref="N6" authorId="8" shapeId="0" xr:uid="{198AFD0B-E146-404B-850B-8C1B3841A4FA}">
      <text>
        <t>[Threaded comment]
Your version of Excel allows you to read this threaded comment; however, any edits to it will get removed if the file is opened in a newer version of Excel. Learn more: https://go.microsoft.com/fwlink/?linkid=870924
Comment:
     Note: example of baseline sloping up with peak 
Reply:
    Related to ‘Z’</t>
      </text>
    </comment>
    <comment ref="K7" authorId="9" shapeId="0" xr:uid="{8E72AA89-F84B-C349-8C2E-3E8261B885B1}">
      <text>
        <t xml:space="preserve">[Threaded comment]
Your version of Excel allows you to read this threaded comment; however, any edits to it will get removed if the file is opened in a newer version of Excel. Learn more: https://go.microsoft.com/fwlink/?linkid=870924
Comment:
    Related to ‘Y’
</t>
      </text>
    </comment>
    <comment ref="N7" authorId="10" shapeId="0" xr:uid="{1EF79BF2-344F-D74A-B03E-20AD2E1C7D24}">
      <text>
        <t>[Threaded comment]
Your version of Excel allows you to read this threaded comment; however, any edits to it will get removed if the file is opened in a newer version of Excel. Learn more: https://go.microsoft.com/fwlink/?linkid=870924
Comment:
    Took peak 6s after ‘Z’ annotation 
Reply:
    MC/GV discussed, as per SOP: calc delta of peak if the annotation is in the middle of the peak (prev -0.55)</t>
      </text>
    </comment>
    <comment ref="O7" authorId="11" shapeId="0" xr:uid="{78B1559B-E87E-3441-807B-7209D4CAE25A}">
      <text>
        <t>[Threaded comment]
Your version of Excel allows you to read this threaded comment; however, any edits to it will get removed if the file is opened in a newer version of Excel. Learn more: https://go.microsoft.com/fwlink/?linkid=870924
Comment:
    Again, took peak 6s after ‘Z’ annotation</t>
      </text>
    </comment>
    <comment ref="R7" authorId="12" shapeId="0" xr:uid="{D3952ED4-F8ED-4246-858A-6396985D92F4}">
      <text>
        <t>[Threaded comment]
Your version of Excel allows you to read this threaded comment; however, any edits to it will get removed if the file is opened in a newer version of Excel. Learn more: https://go.microsoft.com/fwlink/?linkid=870924
Comment:
    Changing TP to peak withing in the annotation as per SOP. (prev 0:01:37)</t>
      </text>
    </comment>
    <comment ref="K8" authorId="13" shapeId="0" xr:uid="{264D374E-0BA7-604F-88F6-8CD524E8999E}">
      <text>
        <t>[Threaded comment]
Your version of Excel allows you to read this threaded comment; however, any edits to it will get removed if the file is opened in a newer version of Excel. Learn more: https://go.microsoft.com/fwlink/?linkid=870924
Comment:
    Unsure where to take the delta. ‘Y’ is at 0:02:02, the start of the first peak is at 0:01:47, which is too far away. If taking the peak from 0:01:59 to 0:02:02, then the peak would be similar in size and shape to the following peak related to ‘Y’?? Thoughts?? 
Delta from 0:01:59 to 0:02:02 = -1.42 
Delta from 0:01:47 to 0:02:02 = -3.77 
Reply:
    Annotation is in a middle of a peak so went with this peak.</t>
      </text>
    </comment>
    <comment ref="L8" authorId="14" shapeId="0" xr:uid="{47955686-3230-304A-A26C-F3FC218C617D}">
      <text>
        <t>[Threaded comment]
Your version of Excel allows you to read this threaded comment; however, any edits to it will get removed if the file is opened in a newer version of Excel. Learn more: https://go.microsoft.com/fwlink/?linkid=870924
Comment:
    There is a larger peak 10s after the annotation ‘Y’ or a smaller peak right at the annotation. I took the smaller peak right at the annotation, as it is more obviously related to the annotation and is more consistent to the way peaks have been annotated for previous traces. Thoughts? 
Delta from 0:02:28 to 0:02:30 = -1.53
Reply:
    Go with the peak that this annotation is in the middle of.</t>
      </text>
    </comment>
    <comment ref="N8" authorId="15" shapeId="0" xr:uid="{88CC3435-4CDC-6444-8CCC-D9DA3B550BD9}">
      <text>
        <t>[Threaded comment]
Your version of Excel allows you to read this threaded comment; however, any edits to it will get removed if the file is opened in a newer version of Excel. Learn more: https://go.microsoft.com/fwlink/?linkid=870924
Comment:
    ‘Z’</t>
      </text>
    </comment>
    <comment ref="O8" authorId="16" shapeId="0" xr:uid="{329BC725-D49B-D74D-87AF-B67933A5786A}">
      <text>
        <t xml:space="preserve">[Threaded comment]
Your version of Excel allows you to read this threaded comment; however, any edits to it will get removed if the file is opened in a newer version of Excel. Learn more: https://go.microsoft.com/fwlink/?linkid=870924
Comment:
    ‘Z’ Baseline change? Broad peak? </t>
      </text>
    </comment>
    <comment ref="P8" authorId="17" shapeId="0" xr:uid="{32798AB4-D846-CA4C-B3E5-D3CD9670F08F}">
      <text>
        <t>[Threaded comment]
Your version of Excel allows you to read this threaded comment; however, any edits to it will get removed if the file is opened in a newer version of Excel. Learn more: https://go.microsoft.com/fwlink/?linkid=870924
Comment:
    ‘Z’</t>
      </text>
    </comment>
    <comment ref="K9" authorId="18" shapeId="0" xr:uid="{D35BEFE0-5EAB-1245-BB46-B316492E545B}">
      <text>
        <t>[Threaded comment]
Your version of Excel allows you to read this threaded comment; however, any edits to it will get removed if the file is opened in a newer version of Excel. Learn more: https://go.microsoft.com/fwlink/?linkid=870924
Comment:
    ‘Y’</t>
      </text>
    </comment>
    <comment ref="N9" authorId="19" shapeId="0" xr:uid="{5102A7CF-393C-9D4A-938B-D9CE3B09B4B4}">
      <text>
        <t>[Threaded comment]
Your version of Excel allows you to read this threaded comment; however, any edits to it will get removed if the file is opened in a newer version of Excel. Learn more: https://go.microsoft.com/fwlink/?linkid=870924
Comment:
    ‘Z’</t>
      </text>
    </comment>
    <comment ref="O9" authorId="20" shapeId="0" xr:uid="{9D72A810-E207-8A45-B944-1128A4FEC60C}">
      <text>
        <t>[Threaded comment]
Your version of Excel allows you to read this threaded comment; however, any edits to it will get removed if the file is opened in a newer version of Excel. Learn more: https://go.microsoft.com/fwlink/?linkid=870924
Comment:
    ‘Z’</t>
      </text>
    </comment>
    <comment ref="K10" authorId="21" shapeId="0" xr:uid="{739BD0EC-8355-1C4F-9DB4-45E1B2C4001E}">
      <text>
        <t>[Threaded comment]
Your version of Excel allows you to read this threaded comment; however, any edits to it will get removed if the file is opened in a newer version of Excel. Learn more: https://go.microsoft.com/fwlink/?linkid=870924
Comment:
    Positive peak at annotation ‘Y’? 
There is a -ve peak at 0:00:45 (6s before the annotation) = -1.71
Reply:
    Protocol, go with peak after annotation when there is a peak right before and right after annotation.</t>
      </text>
    </comment>
    <comment ref="L10" authorId="22" shapeId="0" xr:uid="{8E0D4C21-06D8-4B4D-9537-27FEAD472C25}">
      <text>
        <t>[Threaded comment]
Your version of Excel allows you to read this threaded comment; however, any edits to it will get removed if the file is opened in a newer version of Excel. Learn more: https://go.microsoft.com/fwlink/?linkid=870924
Comment:
    ‘Y’</t>
      </text>
    </comment>
    <comment ref="M10" authorId="23" shapeId="0" xr:uid="{01108130-01B8-3C47-BC84-42E3BADAFE10}">
      <text>
        <t>[Threaded comment]
Your version of Excel allows you to read this threaded comment; however, any edits to it will get removed if the file is opened in a newer version of Excel. Learn more: https://go.microsoft.com/fwlink/?linkid=870924
Comment:
    ‘Y’
Reply:
    Original -1.40</t>
      </text>
    </comment>
    <comment ref="N10" authorId="24" shapeId="0" xr:uid="{780B1B17-0408-C444-A16E-95C507B34692}">
      <text>
        <t>[Threaded comment]
Your version of Excel allows you to read this threaded comment; however, any edits to it will get removed if the file is opened in a newer version of Excel. Learn more: https://go.microsoft.com/fwlink/?linkid=870924
Comment:
    Baseline change at ‘Z’? 
Reply:
    KH?
Reply:
    yes</t>
      </text>
    </comment>
    <comment ref="O10" authorId="25" shapeId="0" xr:uid="{B574CFB7-B3DA-7740-830A-F724F3931357}">
      <text>
        <t>[Threaded comment]
Your version of Excel allows you to read this threaded comment; however, any edits to it will get removed if the file is opened in a newer version of Excel. Learn more: https://go.microsoft.com/fwlink/?linkid=870924
Comment:
    Baseline change at ‘Z’
Reply:
    KH?
Reply:
    Smaller but still yes</t>
      </text>
    </comment>
    <comment ref="P10" authorId="26" shapeId="0" xr:uid="{9EF60721-09B3-C24E-82B3-AC53B544A885}">
      <text>
        <t>[Threaded comment]
Your version of Excel allows you to read this threaded comment; however, any edits to it will get removed if the file is opened in a newer version of Excel. Learn more: https://go.microsoft.com/fwlink/?linkid=870924
Comment:
    Baseline change or broad peak at ‘Z’? 
Reply:
    Original -1.25 removed, baseline change? KH?
Reply:
    Would say a broad peak … added back</t>
      </text>
    </comment>
    <comment ref="K11" authorId="27" shapeId="0" xr:uid="{EF57489F-E963-894E-871E-9E252FB6A627}">
      <text>
        <t>[Threaded comment]
Your version of Excel allows you to read this threaded comment; however, any edits to it will get removed if the file is opened in a newer version of Excel. Learn more: https://go.microsoft.com/fwlink/?linkid=870924
Comment:
    Related to ‘PA’, unsure what this means, or if we should be including it? 
Reply:
    Palpate abdomen?  Will check with Seza.  Yes include.
Reply:
    Palpation = Y</t>
      </text>
    </comment>
    <comment ref="L11" authorId="28" shapeId="0" xr:uid="{4324A94D-F59E-234E-973A-5594F9B0CDC0}">
      <text>
        <t>[Threaded comment]
Your version of Excel allows you to read this threaded comment; however, any edits to it will get removed if the file is opened in a newer version of Excel. Learn more: https://go.microsoft.com/fwlink/?linkid=870924
Comment:
    Related to ‘PA’, unsure what this means, or if we should be including it? 
Reply:
    Including all peaks related to annotations. 
Reply:
    Palpation = Y</t>
      </text>
    </comment>
    <comment ref="K12" authorId="29" shapeId="0" xr:uid="{B07AA308-E26C-C74B-BD69-00FF03A7D42D}">
      <text>
        <t>[Threaded comment]
Your version of Excel allows you to read this threaded comment; however, any edits to it will get removed if the file is opened in a newer version of Excel. Learn more: https://go.microsoft.com/fwlink/?linkid=870924
Comment:
    ‘Y’</t>
      </text>
    </comment>
    <comment ref="L12" authorId="30" shapeId="0" xr:uid="{C0346F68-24A7-7849-B797-0EDD3F26DFA7}">
      <text>
        <t>[Threaded comment]
Your version of Excel allows you to read this threaded comment; however, any edits to it will get removed if the file is opened in a newer version of Excel. Learn more: https://go.microsoft.com/fwlink/?linkid=870924
Comment:
    Baseline fluctuations or peaks?? 
Reply:
    Peak would = -0.31 at 0:00:39, or there is a peak after at 0:00:48 = -1.00
Reply:
    Baseline change</t>
      </text>
    </comment>
    <comment ref="M12" authorId="31" shapeId="0" xr:uid="{7EAB56AE-A169-414B-B159-4C4482AE82EF}">
      <text>
        <t>[Threaded comment]
Your version of Excel allows you to read this threaded comment; however, any edits to it will get removed if the file is opened in a newer version of Excel. Learn more: https://go.microsoft.com/fwlink/?linkid=870924
Comment:
    Baseline fluctuations or peaks?? 
Reply:
    Too difficult to decide due to oscillating baseline.
Reply:
    Removed -1.7</t>
      </text>
    </comment>
    <comment ref="N12" authorId="32" shapeId="0" xr:uid="{18F44E85-0706-1C40-B04B-4F9CF9BB6A60}">
      <text>
        <t>[Threaded comment]
Your version of Excel allows you to read this threaded comment; however, any edits to it will get removed if the file is opened in a newer version of Excel. Learn more: https://go.microsoft.com/fwlink/?linkid=870924
Comment:
    Baseline fluctuations or peaks?? 
Reply:
    Too difficult to decide due to oscillating baseline.
Reply:
    Removed -1.07</t>
      </text>
    </comment>
    <comment ref="O12" authorId="33" shapeId="0" xr:uid="{71A6A6D2-1DA6-AF4E-8F27-2CD6D79DAD85}">
      <text>
        <t>[Threaded comment]
Your version of Excel allows you to read this threaded comment; however, any edits to it will get removed if the file is opened in a newer version of Excel. Learn more: https://go.microsoft.com/fwlink/?linkid=870924
Comment:
    Baseline fluctuations or peaks?? 
Reply:
    Too difficult to decide due to oscillating baseline.</t>
      </text>
    </comment>
    <comment ref="K13" authorId="34" shapeId="0" xr:uid="{7D590450-1A6E-674F-A22C-70CB1C7277CB}">
      <text>
        <t xml:space="preserve">[Threaded comment]
Your version of Excel allows you to read this threaded comment; however, any edits to it will get removed if the file is opened in a newer version of Excel. Learn more: https://go.microsoft.com/fwlink/?linkid=870924
Comment:
    All peaks are below threshold </t>
      </text>
    </comment>
    <comment ref="L13" authorId="35" shapeId="0" xr:uid="{D241D631-FF38-364F-979E-176AE58CD1ED}">
      <text>
        <t xml:space="preserve">[Threaded comment]
Your version of Excel allows you to read this threaded comment; however, any edits to it will get removed if the file is opened in a newer version of Excel. Learn more: https://go.microsoft.com/fwlink/?linkid=870924
Comment:
    All peaks are below threshold </t>
      </text>
    </comment>
    <comment ref="M13" authorId="36" shapeId="0" xr:uid="{45EC928C-753E-8946-9830-6D6C5D42AF5C}">
      <text>
        <t xml:space="preserve">[Threaded comment]
Your version of Excel allows you to read this threaded comment; however, any edits to it will get removed if the file is opened in a newer version of Excel. Learn more: https://go.microsoft.com/fwlink/?linkid=870924
Comment:
    All peaks are below threshold </t>
      </text>
    </comment>
    <comment ref="N13" authorId="37" shapeId="0" xr:uid="{6AF024FF-2973-2547-92D7-F0433F869B00}">
      <text>
        <t xml:space="preserve">[Threaded comment]
Your version of Excel allows you to read this threaded comment; however, any edits to it will get removed if the file is opened in a newer version of Excel. Learn more: https://go.microsoft.com/fwlink/?linkid=870924
Comment:
    All peaks are below threshold </t>
      </text>
    </comment>
    <comment ref="O13" authorId="38" shapeId="0" xr:uid="{6F196129-D5CE-504B-8A36-192278D43EFB}">
      <text>
        <t>[Threaded comment]
Your version of Excel allows you to read this threaded comment; however, any edits to it will get removed if the file is opened in a newer version of Excel. Learn more: https://go.microsoft.com/fwlink/?linkid=870924
Comment:
    All peaks are below threshold 
Reply:
    Removed-1.18</t>
      </text>
    </comment>
    <comment ref="K14" authorId="39" shapeId="0" xr:uid="{A506134A-EC99-794B-AC2A-F88F24ABDE45}">
      <text>
        <t>[Threaded comment]
Your version of Excel allows you to read this threaded comment; however, any edits to it will get removed if the file is opened in a newer version of Excel. Learn more: https://go.microsoft.com/fwlink/?linkid=870924
Comment:
    ‘Y’
Reply:
    Baseline change, removed
Reply:
    Should there be a number here?
Reply:
    -0.37- below threshold</t>
      </text>
    </comment>
    <comment ref="L14" authorId="40" shapeId="0" xr:uid="{7BACF087-8701-DB45-B1E4-20B422B60085}">
      <text>
        <t>[Threaded comment]
Your version of Excel allows you to read this threaded comment; however, any edits to it will get removed if the file is opened in a newer version of Excel. Learn more: https://go.microsoft.com/fwlink/?linkid=870924
Comment:
    Took the first peak at ‘Y’ from 0:04:21 to 0:04:28, but could take the cluster of peaks from 0:04:21 to 0:04:37, thoughts? 
Reply:
    Baseline change, removed.
Reply:
    Baseline comes back up at 0:04:29.  Use initial peak Amber indicated</t>
      </text>
    </comment>
    <comment ref="N14" authorId="41" shapeId="0" xr:uid="{98F838E0-0BB3-B04F-8CDE-A221DD08D783}">
      <text>
        <t>[Threaded comment]
Your version of Excel allows you to read this threaded comment; however, any edits to it will get removed if the file is opened in a newer version of Excel. Learn more: https://go.microsoft.com/fwlink/?linkid=870924
Comment:
    ‘Z’</t>
      </text>
    </comment>
    <comment ref="O14" authorId="42" shapeId="0" xr:uid="{087764EE-778C-9249-B0C1-1E29D9D7F3AC}">
      <text>
        <t>[Threaded comment]
Your version of Excel allows you to read this threaded comment; however, any edits to it will get removed if the file is opened in a newer version of Excel. Learn more: https://go.microsoft.com/fwlink/?linkid=870924
Comment:
    ‘Z’</t>
      </text>
    </comment>
    <comment ref="K15" authorId="43" shapeId="0" xr:uid="{D8DDD547-BEB9-2D43-AC17-54A152F585ED}">
      <text>
        <t>[Threaded comment]
Your version of Excel allows you to read this threaded comment; however, any edits to it will get removed if the file is opened in a newer version of Excel. Learn more: https://go.microsoft.com/fwlink/?linkid=870924
Comment:
    Baseline change at ‘Y’, or broad peak? 
Reply:
    Baseline change, oscillating baseline
Reply:
    KH?
Reply:
    Peak</t>
      </text>
    </comment>
    <comment ref="N15" authorId="44" shapeId="0" xr:uid="{5EDCEA47-D7EF-5745-98F5-67D44802C0E9}">
      <text>
        <t>[Threaded comment]
Your version of Excel allows you to read this threaded comment; however, any edits to it will get removed if the file is opened in a newer version of Excel. Learn more: https://go.microsoft.com/fwlink/?linkid=870924
Comment:
    Peak 8s before annotation ‘Z’, should we use the peak from 0:01:50 to 0:01:55 (= -2.72) if annotation is at 0:01:58? 
Reply:
    Baseline change, oscillating baseline. KH?
Reply:
    Annotation all look slightly behind on this trace.  OK to use this peak</t>
      </text>
    </comment>
    <comment ref="O15" authorId="45" shapeId="0" xr:uid="{E126FFAD-89D1-7F4E-AE95-01AF20B92DEE}">
      <text>
        <t>[Threaded comment]
Your version of Excel allows you to read this threaded comment; however, any edits to it will get removed if the file is opened in a newer version of Excel. Learn more: https://go.microsoft.com/fwlink/?linkid=870924
Comment:
    Peak 8s before annotation ‘Z’, should we use the peak from 0:02:14 to 0:02:21 (= -1.03) if annotation is at 0:02:22? 
Reply:
    Baseline change, oscillating baseline. KH?
Reply:
    Use it</t>
      </text>
    </comment>
    <comment ref="K16" authorId="46" shapeId="0" xr:uid="{7B367278-691F-CB4B-A724-F04DF98FA65C}">
      <text>
        <t>[Threaded comment]
Your version of Excel allows you to read this threaded comment; however, any edits to it will get removed if the file is opened in a newer version of Excel. Learn more: https://go.microsoft.com/fwlink/?linkid=870924
Comment:
    Positive peak at ‘Y’? 
Reply:
    Yes, agreed</t>
      </text>
    </comment>
    <comment ref="N16" authorId="47" shapeId="0" xr:uid="{99626723-381C-3544-A589-FE12B5165D47}">
      <text>
        <t>[Threaded comment]
Your version of Excel allows you to read this threaded comment; however, any edits to it will get removed if the file is opened in a newer version of Excel. Learn more: https://go.microsoft.com/fwlink/?linkid=870924
Comment:
    ‘Z’</t>
      </text>
    </comment>
    <comment ref="O16" authorId="48" shapeId="0" xr:uid="{04A7F99B-61BF-CA45-8C70-C415238D99FB}">
      <text>
        <t>[Threaded comment]
Your version of Excel allows you to read this threaded comment; however, any edits to it will get removed if the file is opened in a newer version of Excel. Learn more: https://go.microsoft.com/fwlink/?linkid=870924
Comment:
    ‘Z’</t>
      </text>
    </comment>
    <comment ref="P16" authorId="49" shapeId="0" xr:uid="{B67F6E54-3FBC-7345-A560-2C61D7D83E95}">
      <text>
        <t>[Threaded comment]
Your version of Excel allows you to read this threaded comment; however, any edits to it will get removed if the file is opened in a newer version of Excel. Learn more: https://go.microsoft.com/fwlink/?linkid=870924
Comment:
    ‘Z’</t>
      </text>
    </comment>
    <comment ref="K17" authorId="50" shapeId="0" xr:uid="{E4D221F9-E68A-7740-BF82-307DCB03EC0A}">
      <text>
        <t>[Threaded comment]
Your version of Excel allows you to read this threaded comment; however, any edits to it will get removed if the file is opened in a newer version of Excel. Learn more: https://go.microsoft.com/fwlink/?linkid=870924
Comment:
    ‘Y’</t>
      </text>
    </comment>
    <comment ref="N17" authorId="51" shapeId="0" xr:uid="{3D86B55D-BD27-8944-9AD7-F0670E25F781}">
      <text>
        <t>[Threaded comment]
Your version of Excel allows you to read this threaded comment; however, any edits to it will get removed if the file is opened in a newer version of Excel. Learn more: https://go.microsoft.com/fwlink/?linkid=870924
Comment:
    ‘Z’</t>
      </text>
    </comment>
    <comment ref="O17" authorId="52" shapeId="0" xr:uid="{8A153D6D-E46E-9247-8BA4-110F9519FD73}">
      <text>
        <t xml:space="preserve">[Threaded comment]
Your version of Excel allows you to read this threaded comment; however, any edits to it will get removed if the file is opened in a newer version of Excel. Learn more: https://go.microsoft.com/fwlink/?linkid=870924
Comment:
    ‘Z’ 
Below threshold? </t>
      </text>
    </comment>
    <comment ref="K18" authorId="53" shapeId="0" xr:uid="{7ECE5E0B-417A-0740-BBE6-93BF4638FF0C}">
      <text>
        <t>[Threaded comment]
Your version of Excel allows you to read this threaded comment; however, any edits to it will get removed if the file is opened in a newer version of Excel. Learn more: https://go.microsoft.com/fwlink/?linkid=870924
Comment:
    Positive peaks at ‘Y’? 
Reply:
    Agree</t>
      </text>
    </comment>
    <comment ref="L18" authorId="54" shapeId="0" xr:uid="{F3B322BE-8563-D04C-B39C-DA2C45A16849}">
      <text>
        <t>[Threaded comment]
Your version of Excel allows you to read this threaded comment; however, any edits to it will get removed if the file is opened in a newer version of Excel. Learn more: https://go.microsoft.com/fwlink/?linkid=870924
Comment:
    Positive peaks at ‘Y’? 
Reply:
    Agree</t>
      </text>
    </comment>
    <comment ref="M18" authorId="55" shapeId="0" xr:uid="{C5A68613-870E-9E4E-88DE-292F52252D2D}">
      <text>
        <t>[Threaded comment]
Your version of Excel allows you to read this threaded comment; however, any edits to it will get removed if the file is opened in a newer version of Excel. Learn more: https://go.microsoft.com/fwlink/?linkid=870924
Comment:
    Positive peaks at ‘Y’? 
Reply:
    Agree</t>
      </text>
    </comment>
    <comment ref="N18" authorId="56" shapeId="0" xr:uid="{43AD2698-FBE3-174B-AC08-76716ABD5109}">
      <text>
        <t>[Threaded comment]
Your version of Excel allows you to read this threaded comment; however, any edits to it will get removed if the file is opened in a newer version of Excel. Learn more: https://go.microsoft.com/fwlink/?linkid=870924
Comment:
    Took start of peak at 0:01:41, b/c cluster of peaks is more than 10s away from annotation ‘Z’ 
Reply:
    Slight change, reviewed my calculation with GV. Went with Worst Case Scenario as this cluster could not be separated cleanly into separate peaks.</t>
      </text>
    </comment>
    <comment ref="O18" authorId="57" shapeId="0" xr:uid="{5B3B9F12-3A79-4F45-B29F-94663D55EB61}">
      <text>
        <t>[Threaded comment]
Your version of Excel allows you to read this threaded comment; however, any edits to it will get removed if the file is opened in a newer version of Excel. Learn more: https://go.microsoft.com/fwlink/?linkid=870924
Comment:
    ‘Z’</t>
      </text>
    </comment>
    <comment ref="P18" authorId="58" shapeId="0" xr:uid="{D5C6C690-F8B2-6047-ABEA-5826478951C4}">
      <text>
        <t>[Threaded comment]
Your version of Excel allows you to read this threaded comment; however, any edits to it will get removed if the file is opened in a newer version of Excel. Learn more: https://go.microsoft.com/fwlink/?linkid=870924
Comment:
    ‘Z’</t>
      </text>
    </comment>
    <comment ref="K19" authorId="59" shapeId="0" xr:uid="{D234BACE-5D22-C843-A2CA-7CAE48956342}">
      <text>
        <t xml:space="preserve">[Threaded comment]
Your version of Excel allows you to read this threaded comment; however, any edits to it will get removed if the file is opened in a newer version of Excel. Learn more: https://go.microsoft.com/fwlink/?linkid=870924
Comment:
    Baseline change? ‘Y’
Reply:
    0:00:29 to 0:00:35 delta = -0.29 </t>
      </text>
    </comment>
    <comment ref="L19" authorId="60" shapeId="0" xr:uid="{33896F76-0A38-DD4A-93B5-9DC036A2954E}">
      <text>
        <t>[Threaded comment]
Your version of Excel allows you to read this threaded comment; however, any edits to it will get removed if the file is opened in a newer version of Excel. Learn more: https://go.microsoft.com/fwlink/?linkid=870924
Comment:
    Below threshold? ‘Y’</t>
      </text>
    </comment>
    <comment ref="M19" authorId="61" shapeId="0" xr:uid="{93C8CE5B-4FF9-CD46-AF5E-41EF3868DD86}">
      <text>
        <t xml:space="preserve">[Threaded comment]
Your version of Excel allows you to read this threaded comment; however, any edits to it will get removed if the file is opened in a newer version of Excel. Learn more: https://go.microsoft.com/fwlink/?linkid=870924
Comment:
    Baseline change? ‘Z’
Reply:
    0:01:04 to 0:01:09 delta = -0.56	</t>
      </text>
    </comment>
    <comment ref="N19" authorId="62" shapeId="0" xr:uid="{EB706222-D8C8-014D-BBE0-348088A4869F}">
      <text>
        <t>[Threaded comment]
Your version of Excel allows you to read this threaded comment; however, any edits to it will get removed if the file is opened in a newer version of Excel. Learn more: https://go.microsoft.com/fwlink/?linkid=870924
Comment:
    Baseline change? ‘Z not Y’ 
Reply:
    0:01:15 to 0:01:29 delta = -0.54</t>
      </text>
    </comment>
    <comment ref="O19" authorId="63" shapeId="0" xr:uid="{082F9106-4FA9-294D-89C7-4BF7809A5EBF}">
      <text>
        <t>[Threaded comment]
Your version of Excel allows you to read this threaded comment; however, any edits to it will get removed if the file is opened in a newer version of Excel. Learn more: https://go.microsoft.com/fwlink/?linkid=870924
Comment:
    ‘Z’</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tc={9A8FE6C9-4B97-9B47-AC08-0812EC2A639D}</author>
    <author>tc={56C70F88-E086-114E-9B16-C5642F5BBB64}</author>
    <author>tc={E54AA115-01B3-A84B-A954-705B13B5EDA8}</author>
    <author>tc={6117D175-3F08-254F-9FDF-4583AC9BFBBA}</author>
    <author>tc={D97ABF8A-F027-E844-8CB5-91ED59C8D20E}</author>
    <author>tc={89EB782F-AE00-4425-AAEC-3FE324919C76}</author>
    <author>tc={415F33F0-0084-44F8-BE4B-7BABE5059E27}</author>
    <author>tc={0601C9D1-D5DC-C246-84F6-3EB38741C1C4}</author>
  </authors>
  <commentList>
    <comment ref="B2" authorId="0" shapeId="0" xr:uid="{9A8FE6C9-4B97-9B47-AC08-0812EC2A639D}">
      <text>
        <t>[Threaded comment]
Your version of Excel allows you to read this threaded comment; however, any edits to it will get removed if the file is opened in a newer version of Excel. Learn more: https://go.microsoft.com/fwlink/?linkid=870924
Comment:
    Trace at 2023-06-04 19:57 but no annotations</t>
      </text>
    </comment>
    <comment ref="D3" authorId="1" shapeId="0" xr:uid="{56C70F88-E086-114E-9B16-C5642F5BBB64}">
      <text>
        <t>[Threaded comment]
Your version of Excel allows you to read this threaded comment; however, any edits to it will get removed if the file is opened in a newer version of Excel. Learn more: https://go.microsoft.com/fwlink/?linkid=870924
Comment:
    Taken just before last ‘Z’ annotation, because baseline did not stabilize after last acute peak 
Reply:
    Agree</t>
      </text>
    </comment>
    <comment ref="D4" authorId="2" shapeId="0" xr:uid="{E54AA115-01B3-A84B-A954-705B13B5EDA8}">
      <text>
        <t xml:space="preserve">[Threaded comment]
Your version of Excel allows you to read this threaded comment; however, any edits to it will get removed if the file is opened in a newer version of Excel. Learn more: https://go.microsoft.com/fwlink/?linkid=870924
Comment:
    Taken before sensor disconnection </t>
      </text>
    </comment>
    <comment ref="C5" authorId="3" shapeId="0" xr:uid="{6117D175-3F08-254F-9FDF-4583AC9BFBBA}">
      <text>
        <t xml:space="preserve">[Threaded comment]
Your version of Excel allows you to read this threaded comment; however, any edits to it will get removed if the file is opened in a newer version of Excel. Learn more: https://go.microsoft.com/fwlink/?linkid=870924
Comment:
    Taken after unannotated peaks at start. Baseline sloping upward so tried to find the first ledge on slope… </t>
      </text>
    </comment>
    <comment ref="C6" authorId="4" shapeId="0" xr:uid="{D97ABF8A-F027-E844-8CB5-91ED59C8D20E}">
      <text>
        <t>[Threaded comment]
Your version of Excel allows you to read this threaded comment; however, any edits to it will get removed if the file is opened in a newer version of Excel. Learn more: https://go.microsoft.com/fwlink/?linkid=870924
Comment:
    Seems like baseline doesn’t stabilize until after the ‘Y’ annotation.. there are two somewhat steady spots that I can see at around 0:00:12 and 0:00:25. I took the BV at 0:00:25. 
Reply:
    I agree, KH thoughts? 
Reply:
    Good</t>
      </text>
    </comment>
    <comment ref="C10" authorId="5" shapeId="0" xr:uid="{89EB782F-AE00-4425-AAEC-3FE324919C76}">
      <text>
        <t>[Threaded comment]
Your version of Excel allows you to read this threaded comment; however, any edits to it will get removed if the file is opened in a newer version of Excel. Learn more: https://go.microsoft.com/fwlink/?linkid=870924
Comment:
    Slight change when slightly more stable. (previous -49.02)</t>
      </text>
    </comment>
    <comment ref="E10" authorId="6" shapeId="0" xr:uid="{415F33F0-0084-44F8-BE4B-7BABE5059E27}">
      <text>
        <t>[Threaded comment]
Your version of Excel allows you to read this threaded comment; however, any edits to it will get removed if the file is opened in a newer version of Excel. Learn more: https://go.microsoft.com/fwlink/?linkid=870924
Comment:
    Change in TP from 0:00:15</t>
      </text>
    </comment>
    <comment ref="C13" authorId="7" shapeId="0" xr:uid="{0601C9D1-D5DC-C246-84F6-3EB38741C1C4}">
      <text>
        <t>[Threaded comment]
Your version of Excel allows you to read this threaded comment; however, any edits to it will get removed if the file is opened in a newer version of Excel. Learn more: https://go.microsoft.com/fwlink/?linkid=870924
Comment:
    Taken after what looks like calibration peaks 0:03:29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tc={F6D07E85-2E68-4974-9032-AFBA45DCAD04}</author>
    <author>tc={64EC29F1-7617-4B61-AAA1-A66181734C6E}</author>
    <author>tc={D9AB2E45-1A15-4D99-A422-617104F48037}</author>
    <author>tc={4C93B3BE-F357-402D-91B9-BE8C9BE4135E}</author>
    <author>tc={1296845A-2249-4032-8029-CD07C409AF46}</author>
    <author>tc={10A43820-D244-4B0D-B08A-64CF4129CD75}</author>
    <author>tc={AA15635B-0730-4CD3-BC5A-C0337DEC6C39}</author>
    <author>tc={B3550786-F9F8-4D2E-A4E1-EB3E9F67549E}</author>
    <author>tc={4D0A4C18-483D-4E9B-AAFC-E22F452EC636}</author>
    <author>tc={FEFDFA68-60C7-4795-8275-FE21D76AEBD4}</author>
    <author>tc={0465224D-3829-4F4C-913E-FC2B34D29CE0}</author>
    <author>tc={483DB4AE-7B07-4E73-A153-30D11D7E92E5}</author>
    <author>tc={7BD33714-5DB5-4032-8AF6-FF5BE88ADD19}</author>
    <author>tc={DE6965FD-B90C-42A3-951D-A29133B03A58}</author>
  </authors>
  <commentList>
    <comment ref="B6" authorId="0" shapeId="0" xr:uid="{F6D07E85-2E68-4974-9032-AFBA45DCAD04}">
      <text>
        <t xml:space="preserve">[Threaded comment]
Your version of Excel allows you to read this threaded comment; however, any edits to it will get removed if the file is opened in a newer version of Excel. Learn more: https://go.microsoft.com/fwlink/?linkid=870924
Comment:
    “Move to recovery” in following trace 2023-06-04 17:53 (02:53PM) </t>
      </text>
    </comment>
    <comment ref="A7" authorId="1" shapeId="0" xr:uid="{64EC29F1-7617-4B61-AAA1-A66181734C6E}">
      <text>
        <t>[Threaded comment]
Your version of Excel allows you to read this threaded comment; however, any edits to it will get removed if the file is opened in a newer version of Excel. Learn more: https://go.microsoft.com/fwlink/?linkid=870924
Comment:
    Two traces for surgery, 2nd trace was ran under Ratona Amarel (2023-06-04 22:41)</t>
      </text>
    </comment>
    <comment ref="A10" authorId="2" shapeId="0" xr:uid="{D9AB2E45-1A15-4D99-A422-617104F48037}">
      <text>
        <t>[Threaded comment]
Your version of Excel allows you to read this threaded comment; however, any edits to it will get removed if the file is opened in a newer version of Excel. Learn more: https://go.microsoft.com/fwlink/?linkid=870924
Comment:
    Two traces ran during surgery, 1st trace used for BI, 2nd trace (2023-06-04 21:46) used fro BF
Reply:
    No acute peaks present in first trace.</t>
      </text>
    </comment>
    <comment ref="B10" authorId="3" shapeId="0" xr:uid="{4C93B3BE-F357-402D-91B9-BE8C9BE4135E}">
      <text>
        <t>[Threaded comment]
Your version of Excel allows you to read this threaded comment; however, any edits to it will get removed if the file is opened in a newer version of Excel. Learn more: https://go.microsoft.com/fwlink/?linkid=870924
Comment:
    2nd trace information</t>
      </text>
    </comment>
    <comment ref="C25" authorId="4" shapeId="0" xr:uid="{1296845A-2249-4032-8029-CD07C409AF46}">
      <text>
        <t>[Threaded comment]
Your version of Excel allows you to read this threaded comment; however, any edits to it will get removed if the file is opened in a newer version of Excel. Learn more: https://go.microsoft.com/fwlink/?linkid=870924
Comment:
    Trace at 2023-06-04 19:57 but no annotations</t>
      </text>
    </comment>
    <comment ref="G56" authorId="5" shapeId="0" xr:uid="{10A43820-D244-4B0D-B08A-64CF4129CD75}">
      <text>
        <t>[Threaded comment]
Your version of Excel allows you to read this threaded comment; however, any edits to it will get removed if the file is opened in a newer version of Excel. Learn more: https://go.microsoft.com/fwlink/?linkid=870924
Comment:
    Correction - PA - pressure algometry = Glasgow</t>
      </text>
    </comment>
    <comment ref="H57" authorId="6" shapeId="0" xr:uid="{AA15635B-0730-4CD3-BC5A-C0337DEC6C39}">
      <text>
        <t>[Threaded comment]
Your version of Excel allows you to read this threaded comment; however, any edits to it will get removed if the file is opened in a newer version of Excel. Learn more: https://go.microsoft.com/fwlink/?linkid=870924
Comment:
    KH added on review</t>
      </text>
    </comment>
    <comment ref="J57" authorId="7" shapeId="0" xr:uid="{B3550786-F9F8-4D2E-A4E1-EB3E9F67549E}">
      <text>
        <t>[Threaded comment]
Your version of Excel allows you to read this threaded comment; however, any edits to it will get removed if the file is opened in a newer version of Excel. Learn more: https://go.microsoft.com/fwlink/?linkid=870924
Comment:
    KH added on review</t>
      </text>
    </comment>
    <comment ref="K57" authorId="8" shapeId="0" xr:uid="{4D0A4C18-483D-4E9B-AAFC-E22F452EC636}">
      <text>
        <t>[Threaded comment]
Your version of Excel allows you to read this threaded comment; however, any edits to it will get removed if the file is opened in a newer version of Excel. Learn more: https://go.microsoft.com/fwlink/?linkid=870924
Comment:
    KH added on review</t>
      </text>
    </comment>
    <comment ref="G61" authorId="9" shapeId="0" xr:uid="{FEFDFA68-60C7-4795-8275-FE21D76AEBD4}">
      <text>
        <t>[Threaded comment]
Your version of Excel allows you to read this threaded comment; however, any edits to it will get removed if the file is opened in a newer version of Excel. Learn more: https://go.microsoft.com/fwlink/?linkid=870924
Comment:
    Positive peak - KH added on review</t>
      </text>
    </comment>
    <comment ref="G63" authorId="10" shapeId="0" xr:uid="{0465224D-3829-4F4C-913E-FC2B34D29CE0}">
      <text>
        <t>[Threaded comment]
Your version of Excel allows you to read this threaded comment; however, any edits to it will get removed if the file is opened in a newer version of Excel. Learn more: https://go.microsoft.com/fwlink/?linkid=870924
Comment:
    KH calculated on review</t>
      </text>
    </comment>
    <comment ref="H63" authorId="11" shapeId="0" xr:uid="{483DB4AE-7B07-4E73-A153-30D11D7E92E5}">
      <text>
        <t>[Threaded comment]
Your version of Excel allows you to read this threaded comment; however, any edits to it will get removed if the file is opened in a newer version of Excel. Learn more: https://go.microsoft.com/fwlink/?linkid=870924
Comment:
    KH added value on review</t>
      </text>
    </comment>
    <comment ref="I63" authorId="12" shapeId="0" xr:uid="{7BD33714-5DB5-4032-8AF6-FF5BE88ADD19}">
      <text>
        <t>[Threaded comment]
Your version of Excel allows you to read this threaded comment; however, any edits to it will get removed if the file is opened in a newer version of Excel. Learn more: https://go.microsoft.com/fwlink/?linkid=870924
Comment:
    Positive peak</t>
      </text>
    </comment>
    <comment ref="G64" authorId="13" shapeId="0" xr:uid="{DE6965FD-B90C-42A3-951D-A29133B03A58}">
      <text>
        <t>[Threaded comment]
Your version of Excel allows you to read this threaded comment; however, any edits to it will get removed if the file is opened in a newer version of Excel. Learn more: https://go.microsoft.com/fwlink/?linkid=870924
Comment:
    KH added on review</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tc={ADE72DF3-4D8E-D440-8027-4E39197192C8}</author>
  </authors>
  <commentList>
    <comment ref="B1" authorId="0" shapeId="0" xr:uid="{ADE72DF3-4D8E-D440-8027-4E39197192C8}">
      <text>
        <t>[Threaded comment]
Your version of Excel allows you to read this threaded comment; however, any edits to it will get removed if the file is opened in a newer version of Excel. Learn more: https://go.microsoft.com/fwlink/?linkid=870924
Comment:
    Reviewed by GV and MC</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tc={116D73B5-6277-4C02-AE2A-875C2DE61A0A}</author>
    <author>tc={C35F3B4D-6257-421C-BB72-0550B0A10A0D}</author>
    <author>tc={266EA5DE-BA16-4817-8975-CF49AF092A99}</author>
    <author>tc={EBEB2AB3-DB49-4670-9C78-343A6CADDE4C}</author>
    <author>tc={5538BE1F-5B75-4F61-AC29-6CFF7B8426FA}</author>
    <author>tc={9B6B5B40-39D7-4CC3-8127-B13951A391DA}</author>
    <author>tc={D3D3A04D-3AFB-4AD1-B75C-EE17AB8E1D84}</author>
    <author>tc={5A8DDE7C-686A-48EE-87DD-F7D1762A2674}</author>
    <author>tc={6D8A3FEB-6FC2-4024-8E8E-317B5C3B0C6E}</author>
    <author>tc={717AFE8A-FF40-47F9-A36D-9B2B002293ED}</author>
    <author>tc={09A0B4C9-317C-4B48-B3CD-EE1C4C618D3D}</author>
    <author>tc={3264EB2D-5C20-4F14-BC11-E1B498C171BB}</author>
    <author>tc={1CB9C04D-E5A2-4FFA-A9EC-6E0706F024AA}</author>
    <author>tc={1F02A654-9CB4-41A6-9D9E-553AE365FE56}</author>
    <author>tc={DF9CEC04-3F88-4808-A8E9-77E22279388C}</author>
    <author>tc={1143061F-1360-4326-996D-04646EB29B86}</author>
    <author>tc={4DA05511-9018-4D02-95D3-E2B9464D3990}</author>
    <author>tc={45177D5B-C967-4DB5-97F9-483A5EC1F22A}</author>
    <author>tc={8F5E1DF1-A15A-453B-B7F8-0C9E70019854}</author>
    <author>tc={5D6EE94C-BFD2-4929-95CF-667D4D75E9EF}</author>
    <author>tc={A6D7610E-2B57-4F11-A90E-B13E5A1B0E8D}</author>
    <author>tc={3B24C604-146A-40AE-A59D-34318FA9403F}</author>
    <author>tc={D3D6E8D0-A146-4091-A918-28FCAB34DA5D}</author>
    <author>tc={3920C96F-7F10-4E9A-9665-95776B985ADD}</author>
    <author>tc={408864F0-805E-409C-B55A-F858317792A2}</author>
    <author>tc={8D5FE1E0-967A-413F-9060-422F8BA1E7CC}</author>
    <author>tc={73956FCF-3980-43CC-9A4B-5300EF5D880E}</author>
    <author>tc={50C81A46-2D54-430E-B8F3-DDB86412B626}</author>
    <author>tc={6880D82B-ED89-426E-ACDB-527182DE7517}</author>
    <author>tc={480F90BC-58AC-4819-AA85-5348F337560B}</author>
    <author>tc={6934C6EC-5532-4FBC-B63A-A234063C8A4D}</author>
    <author>tc={02795406-7E12-4207-9A07-C5722B2BAD96}</author>
    <author>tc={17D41B47-4BB0-46E6-955A-90732F6555C2}</author>
    <author>tc={C518AD9A-B8AD-48D8-B558-064D0887DD10}</author>
    <author>tc={95AB5760-EE86-4782-8ADE-49B17012CE0E}</author>
    <author>tc={39B1FC88-9A33-43F8-9FD7-1B34CCB4CA77}</author>
    <author>tc={43E450A6-C2D1-4E11-9459-857561A9674C}</author>
    <author>tc={EE0F8434-30AF-40E9-BB0B-0E09F5BCDFD1}</author>
    <author>tc={0F1E3E5A-AC5C-444F-B162-C863D9652D04}</author>
    <author>tc={7E2B0F8C-B069-4CA3-AC77-B8D404187225}</author>
    <author>tc={A335726D-03B8-43CB-B1B8-828516538A4F}</author>
    <author>tc={FEA936F8-4347-44B9-A818-8895608DFD48}</author>
    <author>tc={212955A2-ED26-41E4-9773-2EFCF162CF42}</author>
    <author>tc={5505F08E-9DC5-4F2F-B871-F27EBEC2E324}</author>
    <author>tc={C66A959C-3676-446E-B890-4B201E659060}</author>
    <author>tc={44D27A3D-805F-44D2-A800-6A3B8D4E4BCA}</author>
    <author>tc={9525E50B-F089-44F9-9EB7-587980BC60F1}</author>
    <author>tc={A42C3DF6-0652-494C-A5FF-2B44CE40BA5C}</author>
    <author>tc={DBBFEB90-DECE-4744-B543-0144708415B4}</author>
    <author>tc={2E7715B6-F111-4467-BA1A-31FB21988063}</author>
    <author>tc={FC203200-0D96-44B6-A591-C4EF00A79A07}</author>
    <author>tc={D9EC516F-653F-42D3-95B6-C7A632BC63F6}</author>
    <author>tc={D37B5D1C-5E3D-4E60-81EB-6409A9A84850}</author>
    <author>tc={A7C6DAF5-0778-4028-BE5F-4E4C383E6923}</author>
    <author>tc={2C0774C9-321B-4422-BDA7-218A3FF0AC64}</author>
    <author>tc={9D7D3F47-890D-4844-92D9-136E27A095A1}</author>
    <author>tc={840C1FE4-1543-462D-BE0B-20550C5A3CE4}</author>
    <author>tc={F17993ED-6279-4AD2-9A04-E1259A2EFEC3}</author>
    <author>tc={47616A7A-0EE0-4F6E-8D06-F53408E1E92F}</author>
    <author>tc={87A54508-EB17-4911-A558-0D537D1C491D}</author>
    <author>tc={0D4B40CC-2CD1-4CFC-99B1-D11705A83A86}</author>
    <author>tc={6A846FAA-1FD1-4B7C-B38B-72059B42283C}</author>
    <author>tc={390B347C-936A-4E37-9029-131AAF501781}</author>
    <author>tc={E8CE4069-7E3A-4A29-9D9D-CDFF9E0CB5B9}</author>
    <author>tc={43725959-5596-4ADF-878A-C8C9BF7AC1F2}</author>
    <author>tc={60D75DCD-3346-46B8-9377-466EA8422B95}</author>
    <author>tc={F7A38E42-0E93-49C1-A936-495F749EDC8A}</author>
    <author>tc={2B142DF3-6ED7-491D-B53D-CCA207BF67E7}</author>
    <author>tc={81E8DD47-7243-459A-A916-35CEA1E341D5}</author>
    <author>tc={714B44DD-2694-4E36-B189-B62D9F37F455}</author>
    <author>tc={587F3518-BA9B-4C2F-9457-A195B5470A43}</author>
    <author>tc={4C65A9C6-B649-4784-AFE0-850FAEE3D44C}</author>
    <author>tc={654ACC18-DF4F-4D32-AE52-EAADBDB69DA9}</author>
    <author>tc={1F8DE66D-3162-45F8-A047-6179817707E5}</author>
    <author>tc={814552C7-B8A2-4523-842E-AC140D6CECE1}</author>
    <author>tc={2DF83EEB-BD9F-46E3-BEE0-77F4C6BB1A3F}</author>
    <author>tc={9E9EEE12-1722-45C3-BED3-979F12427B9C}</author>
    <author>tc={2FB5E51A-8D0A-4D91-BE56-ABBA6C6588D4}</author>
    <author>tc={E34682A9-1E34-494F-95E8-8A18AB51D0FA}</author>
    <author>tc={95A25F37-F288-4245-A218-F151ACE904B5}</author>
    <author>tc={F3420BCC-1D67-4A2C-88B1-59421431E7F1}</author>
    <author>tc={8DED6C0F-FB3A-4570-9E8F-494AD83595E1}</author>
    <author>tc={3F9769E4-CC5D-454B-9579-C5B05B6451FF}</author>
    <author>tc={80CEA101-A48C-48CA-86D9-397721F6CDDF}</author>
    <author>tc={E28CD3FB-8C94-4C3A-93E9-3163760C9608}</author>
    <author>tc={5CB04C0C-937A-4F62-8BD9-D3C3E0BA0D12}</author>
    <author>tc={AECF5165-EA5C-4B44-A555-990249D926F0}</author>
    <author>tc={3CF0B409-F408-4FAE-9A9A-1AC3A24C6877}</author>
    <author>tc={CBF9E6AF-3106-4F2E-B96A-8171BD05B96B}</author>
    <author>tc={225C1870-6784-496C-BC49-DC3A0EE88E46}</author>
    <author>tc={7EDD3934-B969-40E0-A3DC-C2E08DA08298}</author>
    <author>tc={F9499001-57B9-42AB-B60B-341B8629CAF0}</author>
    <author>tc={F93D5284-63C3-4E03-8EA7-31EAB48AAE42}</author>
    <author>tc={5C2BA29D-5B05-4765-837E-0ECC58E20F0B}</author>
    <author>tc={8FB1F7BA-72F0-4321-A584-B9C25CA7B0A0}</author>
    <author>tc={1709DC73-CA44-437F-BD75-E93BCCD33B07}</author>
    <author>tc={B7B50924-0B9F-4AD6-A9BC-586E89E934EB}</author>
    <author>tc={735A3734-9EC9-4507-BED1-D2FF878EFB6E}</author>
    <author>tc={9D617B2D-5EA5-4345-8932-AD8CBA1C476D}</author>
    <author>tc={53FC7F5B-1443-448D-9F60-F661482C99D3}</author>
    <author>tc={FDA6F82C-6C5F-4969-A5D0-EFED438DB9A1}</author>
    <author>tc={2AA942EF-258C-4084-AB9E-AB4E428A9444}</author>
    <author>tc={ABF3E708-D3CA-4E1C-BC5C-CB5A9B4A0310}</author>
    <author>tc={70579287-99E8-4940-80F1-2B928E519D54}</author>
    <author>tc={387CC77A-F06D-4367-9158-C9753B56074C}</author>
    <author>tc={81E9D619-C9EE-499B-B46E-22751FC38DA4}</author>
    <author>tc={35E2509A-A422-4CA0-9246-4478F44F6614}</author>
    <author>tc={A651F765-19F2-4239-B6A0-5436FA4F767C}</author>
    <author>tc={0A6D7BA8-350D-478E-93ED-3668748B7563}</author>
    <author>tc={B03F323F-48B7-4321-B2AE-1FB54BB42A8F}</author>
    <author>tc={4940E168-6D9A-42F7-A5CD-CCBD30343941}</author>
    <author>tc={FDF751FD-D4D2-428A-A587-0AA1DA057FFD}</author>
    <author>tc={105D4F6E-5A04-45C0-AF6F-AE25552BD5F4}</author>
    <author>tc={CCF10A1E-79C6-43CC-A8DA-5CFEE33A4DAE}</author>
    <author>tc={2E840193-3FF4-435A-B8E8-58170C8917F5}</author>
    <author>tc={7BEF88DE-D9E2-4684-AF72-D9EBAFEAB171}</author>
    <author>tc={1A38183A-96E8-4933-B7C4-3C37BF37FD9F}</author>
    <author>tc={3ED3D29A-28EE-463F-BC94-F6FA67713BA9}</author>
    <author>tc={3363FB9C-88E3-480D-8B69-5FB9AB1072A3}</author>
    <author>tc={E9729FAA-05EF-46E2-886B-68D9DBF150E2}</author>
    <author>tc={93C546C1-8681-4076-81AD-006C215C72AF}</author>
    <author>tc={5FC66DC5-4248-4406-A1FC-50C0A925DF2E}</author>
    <author>tc={3B9B2E02-D539-4C7F-808C-3B625BB31446}</author>
    <author>tc={9CB1E34A-4667-40F3-81F0-551134C7AEAD}</author>
    <author>tc={483F461F-98FF-47F9-B4AD-E65C6087CE6E}</author>
    <author>tc={FC035FE8-1FF4-4FE7-9BCE-61D6E7529AAB}</author>
  </authors>
  <commentList>
    <comment ref="U1" authorId="0" shapeId="0" xr:uid="{116D73B5-6277-4C02-AE2A-875C2DE61A0A}">
      <text>
        <t>[Threaded comment]
Your version of Excel allows you to read this threaded comment; however, any edits to it will get removed if the file is opened in a newer version of Excel. Learn more: https://go.microsoft.com/fwlink/?linkid=870924
Comment:
    MC Reviewed order of traces and automatic calculations for BAVG, BDelta, and PT AVG. All were correct.</t>
      </text>
    </comment>
    <comment ref="G2" authorId="1" shapeId="0" xr:uid="{C35F3B4D-6257-421C-BB72-0550B0A10A0D}">
      <text>
        <t>[Threaded comment]
Your version of Excel allows you to read this threaded comment; however, any edits to it will get removed if the file is opened in a newer version of Excel. Learn more: https://go.microsoft.com/fwlink/?linkid=870924
Comment:
    Small peak at ‘D’ (related to transferring to SX suite) possibly related to movement? 
Reply:
    KH thoughts?
Reply:
    Difficult to distinguish with background but small peak so no harm in including it here</t>
      </text>
    </comment>
    <comment ref="H2" authorId="2" shapeId="0" xr:uid="{266EA5DE-BA16-4817-8975-CF49AF092A99}">
      <text>
        <t>[Threaded comment]
Your version of Excel allows you to read this threaded comment; however, any edits to it will get removed if the file is opened in a newer version of Excel. Learn more: https://go.microsoft.com/fwlink/?linkid=870924
Comment:
    Peak related to ‘K’ (tilting table) possibly caused by movement? 
Reply:
    KH thoughts? 
Reply:
    Agree likely linked to K annotation.  Caused a shift in the BAVG</t>
      </text>
    </comment>
    <comment ref="I2" authorId="3" shapeId="0" xr:uid="{EBEB2AB3-DB49-4670-9C78-343A6CADDE4C}">
      <text>
        <t>[Threaded comment]
Your version of Excel allows you to read this threaded comment; however, any edits to it will get removed if the file is opened in a newer version of Excel. Learn more: https://go.microsoft.com/fwlink/?linkid=870924
Comment:
    Peak related to ‘K’ (tilting table) possibly caused by movement? 
Reply:
    KH thoughts?
Reply:
    Would include here.  No way to tell if it was movement itself (sensor issue) or pain caused by the table movement.</t>
      </text>
    </comment>
    <comment ref="J2" authorId="4" shapeId="0" xr:uid="{5538BE1F-5B75-4F61-AC29-6CFF7B8426FA}">
      <text>
        <t xml:space="preserve">[Threaded comment]
Your version of Excel allows you to read this threaded comment; however, any edits to it will get removed if the file is opened in a newer version of Excel. Learn more: https://go.microsoft.com/fwlink/?linkid=870924
Comment:
    Related to ‘V’ (closing sutures) </t>
      </text>
    </comment>
    <comment ref="K2" authorId="5" shapeId="0" xr:uid="{9B6B5B40-39D7-4CC3-8127-B13951A391DA}">
      <text>
        <t>[Threaded comment]
Your version of Excel allows you to read this threaded comment; however, any edits to it will get removed if the file is opened in a newer version of Excel. Learn more: https://go.microsoft.com/fwlink/?linkid=870924
Comment:
    Positive peak related to ‘W’ 
Reply:
    Agree
Reply:
    Can we add the value?</t>
      </text>
    </comment>
    <comment ref="L2" authorId="6" shapeId="0" xr:uid="{D3D3A04D-3AFB-4AD1-B75C-EE17AB8E1D84}">
      <text>
        <t xml:space="preserve">[Threaded comment]
Your version of Excel allows you to read this threaded comment; however, any edits to it will get removed if the file is opened in a newer version of Excel. Learn more: https://go.microsoft.com/fwlink/?linkid=870924
Comment:
    Related to ‘X’ which is moving to kennel, so possibly related to movement? </t>
      </text>
    </comment>
    <comment ref="C3" authorId="7" shapeId="0" xr:uid="{5A8DDE7C-686A-48EE-87DD-F7D1762A2674}">
      <text>
        <t xml:space="preserve">[Threaded comment]
Your version of Excel allows you to read this threaded comment; however, any edits to it will get removed if the file is opened in a newer version of Excel. Learn more: https://go.microsoft.com/fwlink/?linkid=870924
Comment:
    “Move to recovery” in following trace 2023-06-04 17:53 (02:53PM) </t>
      </text>
    </comment>
    <comment ref="G3" authorId="8" shapeId="0" xr:uid="{6D8A3FEB-6FC2-4024-8E8E-317B5C3B0C6E}">
      <text>
        <t xml:space="preserve">[Threaded comment]
Your version of Excel allows you to read this threaded comment; however, any edits to it will get removed if the file is opened in a newer version of Excel. Learn more: https://go.microsoft.com/fwlink/?linkid=870924
Comment:
    Related to ‘D’, baseline change or peak? I took delta from 27:33 to 27:37, but potentially could consider it a cluster from 27:33 to 27:45? 
Reply:
    KH thoughts - I think this is a baseline change, with some movements peaks? Removed (-1.56)
Reply:
    Agree, there is something at 27:48 but that's too far out correct?  </t>
      </text>
    </comment>
    <comment ref="H3" authorId="9" shapeId="0" xr:uid="{717AFE8A-FF40-47F9-A36D-9B2B002293ED}">
      <text>
        <t>[Threaded comment]
Your version of Excel allows you to read this threaded comment; however, any edits to it will get removed if the file is opened in a newer version of Excel. Learn more: https://go.microsoft.com/fwlink/?linkid=870924
Comment:
    Related to ‘Towel clamps to skin’, this was not given in annotations list, do we want to include this? 
Reply:
    Yes please</t>
      </text>
    </comment>
    <comment ref="I3" authorId="10" shapeId="0" xr:uid="{09A0B4C9-317C-4B48-B3CD-EE1C4C618D3D}">
      <text>
        <t>[Threaded comment]
Your version of Excel allows you to read this threaded comment; however, any edits to it will get removed if the file is opened in a newer version of Excel. Learn more: https://go.microsoft.com/fwlink/?linkid=870924
Comment:
    Related to ‘Towel clamp’, this was not given in annotations list, do we want to include this? 
Reply:
    Yes please</t>
      </text>
    </comment>
    <comment ref="J3" authorId="11" shapeId="0" xr:uid="{3264EB2D-5C20-4F14-BC11-E1B498C171BB}">
      <text>
        <t>[Threaded comment]
Your version of Excel allows you to read this threaded comment; however, any edits to it will get removed if the file is opened in a newer version of Excel. Learn more: https://go.microsoft.com/fwlink/?linkid=870924
Comment:
    ‘F’</t>
      </text>
    </comment>
    <comment ref="K3" authorId="12" shapeId="0" xr:uid="{1CB9C04D-E5A2-4FFA-A9EC-6E0706F024AA}">
      <text>
        <t>[Threaded comment]
Your version of Excel allows you to read this threaded comment; however, any edits to it will get removed if the file is opened in a newer version of Excel. Learn more: https://go.microsoft.com/fwlink/?linkid=870924
Comment:
    Related to ‘another incision’</t>
      </text>
    </comment>
    <comment ref="L3" authorId="13" shapeId="0" xr:uid="{1F02A654-9CB4-41A6-9D9E-553AE365FE56}">
      <text>
        <t>[Threaded comment]
Your version of Excel allows you to read this threaded comment; however, any edits to it will get removed if the file is opened in a newer version of Excel. Learn more: https://go.microsoft.com/fwlink/?linkid=870924
Comment:
    Peak at 53:36, possibly related to ‘G’, but it is ~ 20s after the annotation. ‘G’ is related to cannulation which could take some time to perform, do we include? I calculated it in case we decide to use it
Reply:
    I agree, this can take time, KH? 
Reply:
    Would include yes</t>
      </text>
    </comment>
    <comment ref="M3" authorId="14" shapeId="0" xr:uid="{DF9CEC04-3F88-4808-A8E9-77E22279388C}">
      <text>
        <t>[Threaded comment]
Your version of Excel allows you to read this threaded comment; however, any edits to it will get removed if the file is opened in a newer version of Excel. Learn more: https://go.microsoft.com/fwlink/?linkid=870924
Comment:
    I can’t see an obvious peak at ‘H’ because of oscillating baseline, could take cluster from 56:22 to 56:38 (= -1.94)?? 
Reply:
    Too difficult to decide due to oscillating baseline.</t>
      </text>
    </comment>
    <comment ref="N3" authorId="15" shapeId="0" xr:uid="{1143061F-1360-4326-996D-04646EB29B86}">
      <text>
        <t>[Threaded comment]
Your version of Excel allows you to read this threaded comment; however, any edits to it will get removed if the file is opened in a newer version of Excel. Learn more: https://go.microsoft.com/fwlink/?linkid=870924
Comment:
    Very large baseline change at ‘I’ 
‘I’ is annotated at 59:21, the baseline change starts at 59:09 and ends at around 59:50. 
Delta from 59:09 to 59:50 = -21.18
Delta from annotation to 59:50 = -9.8 
Should we include since it looks like a baseline change?
Reply:
    MC/GV agree on a baseline change for this annotation also too difficult to decide due to oscillating baseline.</t>
      </text>
    </comment>
    <comment ref="O3" authorId="16" shapeId="0" xr:uid="{4DA05511-9018-4D02-95D3-E2B9464D3990}">
      <text>
        <t>[Threaded comment]
Your version of Excel allows you to read this threaded comment; however, any edits to it will get removed if the file is opened in a newer version of Excel. Learn more: https://go.microsoft.com/fwlink/?linkid=870924
Comment:
    ‘J’
Reply:
    Delta from 1:04:40 to 1:04:49
Reply:
    Baseline change so deleted (-3:49)</t>
      </text>
    </comment>
    <comment ref="P3" authorId="17" shapeId="0" xr:uid="{45177D5B-C967-4DB5-97F9-483A5EC1F22A}">
      <text>
        <t>[Threaded comment]
Your version of Excel allows you to read this threaded comment; however, any edits to it will get removed if the file is opened in a newer version of Excel. Learn more: https://go.microsoft.com/fwlink/?linkid=870924
Comment:
    Oscillating baseline or cluster or peaks at ‘L’ (1:10:44)?? ‘L’ is related to retracting organs..
Reply:
    Too difficult to decide due to oscillating baseline.</t>
      </text>
    </comment>
    <comment ref="Q3" authorId="18" shapeId="0" xr:uid="{8F5E1DF1-A15A-453B-B7F8-0C9E70019854}">
      <text>
        <t xml:space="preserve">[Threaded comment]
Your version of Excel allows you to read this threaded comment; however, any edits to it will get removed if the file is opened in a newer version of Excel. Learn more: https://go.microsoft.com/fwlink/?linkid=870924
Comment:
    ‘L’ 	</t>
      </text>
    </comment>
    <comment ref="R3" authorId="19" shapeId="0" xr:uid="{5D6EE94C-BFD2-4929-95CF-667D4D75E9EF}">
      <text>
        <t>[Threaded comment]
Your version of Excel allows you to read this threaded comment; however, any edits to it will get removed if the file is opened in a newer version of Excel. Learn more: https://go.microsoft.com/fwlink/?linkid=870924
Comment:
    Took the highest point after ’N’ to the lowest point in cluster (1:22:13 - 1:22:48), but if taking the largest peak in the cluster it would = -27.28 (1:22:39 - 1:22:48) but this peak would be further than 10s away from the annotation. 
Reply:
    MC/GV agree - KH thoughts? 
Reply:
    ok</t>
      </text>
    </comment>
    <comment ref="S3" authorId="20" shapeId="0" xr:uid="{A6D7610E-2B57-4F11-A90E-B13E5A1B0E8D}">
      <text>
        <t>[Threaded comment]
Your version of Excel allows you to read this threaded comment; however, any edits to it will get removed if the file is opened in a newer version of Excel. Learn more: https://go.microsoft.com/fwlink/?linkid=870924
Comment:
    Related to ‘J cannula replacement’</t>
      </text>
    </comment>
    <comment ref="T3" authorId="21" shapeId="0" xr:uid="{3B24C604-146A-40AE-A59D-34318FA9403F}">
      <text>
        <t xml:space="preserve">[Threaded comment]
Your version of Excel allows you to read this threaded comment; however, any edits to it will get removed if the file is opened in a newer version of Excel. Learn more: https://go.microsoft.com/fwlink/?linkid=870924
Comment:
    “P”	</t>
      </text>
    </comment>
    <comment ref="B4" authorId="22" shapeId="0" xr:uid="{D3D6E8D0-A146-4091-A918-28FCAB34DA5D}">
      <text>
        <t>[Threaded comment]
Your version of Excel allows you to read this threaded comment; however, any edits to it will get removed if the file is opened in a newer version of Excel. Learn more: https://go.microsoft.com/fwlink/?linkid=870924
Comment:
    Two traces for surgery, 2nd trace was ran under Ratona Amarel (2023-06-04 22:41)</t>
      </text>
    </comment>
    <comment ref="G4" authorId="23" shapeId="0" xr:uid="{3920C96F-7F10-4E9A-9665-95776B985ADD}">
      <text>
        <t xml:space="preserve">[Threaded comment]
Your version of Excel allows you to read this threaded comment; however, any edits to it will get removed if the file is opened in a newer version of Excel. Learn more: https://go.microsoft.com/fwlink/?linkid=870924
Comment:
    ‘A’, looks somewhat like an artifact peak? </t>
      </text>
    </comment>
    <comment ref="H4" authorId="24" shapeId="0" xr:uid="{408864F0-805E-409C-B55A-F858317792A2}">
      <text>
        <t>[Threaded comment]
Your version of Excel allows you to read this threaded comment; however, any edits to it will get removed if the file is opened in a newer version of Excel. Learn more: https://go.microsoft.com/fwlink/?linkid=870924
Comment:
    ‘C’</t>
      </text>
    </comment>
    <comment ref="I4" authorId="25" shapeId="0" xr:uid="{8D5FE1E0-967A-413F-9060-422F8BA1E7CC}">
      <text>
        <t>[Threaded comment]
Your version of Excel allows you to read this threaded comment; however, any edits to it will get removed if the file is opened in a newer version of Excel. Learn more: https://go.microsoft.com/fwlink/?linkid=870924
Comment:
    ‘Arterial line’</t>
      </text>
    </comment>
    <comment ref="J4" authorId="26" shapeId="0" xr:uid="{73956FCF-3980-43CC-9A4B-5300EF5D880E}">
      <text>
        <t>[Threaded comment]
Your version of Excel allows you to read this threaded comment; however, any edits to it will get removed if the file is opened in a newer version of Excel. Learn more: https://go.microsoft.com/fwlink/?linkid=870924
Comment:
    The following annotations are ran patient “Ratona Amarel” trace ID 2023-06-04 22:41
Reply:
    Related to ‘K’, so possibly just movement peak</t>
      </text>
    </comment>
    <comment ref="K4" authorId="27" shapeId="0" xr:uid="{50C81A46-2D54-430E-B8F3-DDB86412B626}">
      <text>
        <t xml:space="preserve">[Threaded comment]
Your version of Excel allows you to read this threaded comment; however, any edits to it will get removed if the file is opened in a newer version of Excel. Learn more: https://go.microsoft.com/fwlink/?linkid=870924
Comment:
    ’S’
Reply:
    Baseline Change deleted -0.61.
Reply:
    Purple peak is &gt; 10s from annotation. KH?
Reply:
    Too far out </t>
      </text>
    </comment>
    <comment ref="L4" authorId="28" shapeId="0" xr:uid="{6880D82B-ED89-426E-ACDB-527182DE7517}">
      <text>
        <t xml:space="preserve">[Threaded comment]
Your version of Excel allows you to read this threaded comment; however, any edits to it will get removed if the file is opened in a newer version of Excel. Learn more: https://go.microsoft.com/fwlink/?linkid=870924
Comment:
    ‘Removing arterial’ baseline change or peak? </t>
      </text>
    </comment>
    <comment ref="Y4" authorId="29" shapeId="0" xr:uid="{480F90BC-58AC-4819-AA85-5348F337560B}">
      <text>
        <t>[Threaded comment]
Your version of Excel allows you to read this threaded comment; however, any edits to it will get removed if the file is opened in a newer version of Excel. Learn more: https://go.microsoft.com/fwlink/?linkid=870924
Comment:
    The following annotations are ran patient “Ratona Amarel” trace ID 2023-06-04 22:41</t>
      </text>
    </comment>
    <comment ref="G5" authorId="30" shapeId="0" xr:uid="{6934C6EC-5532-4FBC-B63A-A234063C8A4D}">
      <text>
        <t xml:space="preserve">[Threaded comment]
Your version of Excel allows you to read this threaded comment; however, any edits to it will get removed if the file is opened in a newer version of Excel. Learn more: https://go.microsoft.com/fwlink/?linkid=870924
Comment:
    ‘A’ </t>
      </text>
    </comment>
    <comment ref="H5" authorId="31" shapeId="0" xr:uid="{02795406-7E12-4207-9A07-C5722B2BAD96}">
      <text>
        <t>[Threaded comment]
Your version of Excel allows you to read this threaded comment; however, any edits to it will get removed if the file is opened in a newer version of Excel. Learn more: https://go.microsoft.com/fwlink/?linkid=870924
Comment:
    Very large change at ‘E’ and then flatlines at -245, should we ignore this? 
Reply:
    Think we should ignore as it appears as a sensor attachment issue.
Reply:
    Agree</t>
      </text>
    </comment>
    <comment ref="I5" authorId="32" shapeId="0" xr:uid="{17D41B47-4BB0-46E6-955A-90732F6555C2}">
      <text>
        <t>[Threaded comment]
Your version of Excel allows you to read this threaded comment; however, any edits to it will get removed if the file is opened in a newer version of Excel. Learn more: https://go.microsoft.com/fwlink/?linkid=870924
Comment:
    ‘Towel clamps through skin’</t>
      </text>
    </comment>
    <comment ref="J5" authorId="33" shapeId="0" xr:uid="{C518AD9A-B8AD-48D8-B558-064D0887DD10}">
      <text>
        <t xml:space="preserve">[Threaded comment]
Your version of Excel allows you to read this threaded comment; however, any edits to it will get removed if the file is opened in a newer version of Excel. Learn more: https://go.microsoft.com/fwlink/?linkid=870924
Comment:
    ‘H’ </t>
      </text>
    </comment>
    <comment ref="K5" authorId="34" shapeId="0" xr:uid="{95AB5760-EE86-4782-8ADE-49B17012CE0E}">
      <text>
        <t>[Threaded comment]
Your version of Excel allows you to read this threaded comment; however, any edits to it will get removed if the file is opened in a newer version of Excel. Learn more: https://go.microsoft.com/fwlink/?linkid=870924
Comment:
    ‘K’ maybe related to movement? 
Reply:
    Removed as this is more of a baseline change (prev. -0.58)</t>
      </text>
    </comment>
    <comment ref="L5" authorId="35" shapeId="0" xr:uid="{39B1FC88-9A33-43F8-9FD7-1B34CCB4CA77}">
      <text>
        <t>[Threaded comment]
Your version of Excel allows you to read this threaded comment; however, any edits to it will get removed if the file is opened in a newer version of Excel. Learn more: https://go.microsoft.com/fwlink/?linkid=870924
Comment:
    ‘W’ there are two peaks just great than 10s away on either side of the annotation
Delta before ‘W’ 
3:00:43 to 3:00:49 (-0.71) 
Delta after ‘W’ 3:01:12 to 3:01:15 (-3.99)
Reply:
    KH thoughts?
Reply:
    Perhaps too far out to be sure</t>
      </text>
    </comment>
    <comment ref="G6" authorId="36" shapeId="0" xr:uid="{43E450A6-C2D1-4E11-9459-857561A9674C}">
      <text>
        <t>[Threaded comment]
Your version of Excel allows you to read this threaded comment; however, any edits to it will get removed if the file is opened in a newer version of Excel. Learn more: https://go.microsoft.com/fwlink/?linkid=870924
Comment:
    ‘C’
Reply:
    Went with largest acute peak in the cluster. 
Reply:
    Removed -1.12</t>
      </text>
    </comment>
    <comment ref="H6" authorId="37" shapeId="0" xr:uid="{EE0F8434-30AF-40E9-BB0B-0E09F5BCDFD1}">
      <text>
        <t>[Threaded comment]
Your version of Excel allows you to read this threaded comment; however, any edits to it will get removed if the file is opened in a newer version of Excel. Learn more: https://go.microsoft.com/fwlink/?linkid=870924
Comment:
    ‘D’</t>
      </text>
    </comment>
    <comment ref="I6" authorId="38" shapeId="0" xr:uid="{0F1E3E5A-AC5C-444F-B162-C863D9652D04}">
      <text>
        <t>[Threaded comment]
Your version of Excel allows you to read this threaded comment; however, any edits to it will get removed if the file is opened in a newer version of Excel. Learn more: https://go.microsoft.com/fwlink/?linkid=870924
Comment:
    ‘K’ movement? 
Reply:
    Might be but ok to log as that</t>
      </text>
    </comment>
    <comment ref="J6" authorId="39" shapeId="0" xr:uid="{7E2B0F8C-B069-4CA3-AC77-B8D404187225}">
      <text>
        <t>[Threaded comment]
Your version of Excel allows you to read this threaded comment; however, any edits to it will get removed if the file is opened in a newer version of Excel. Learn more: https://go.microsoft.com/fwlink/?linkid=870924
Comment:
    ‘K’ movement? 
Reply:
    Might be but ok to log as that</t>
      </text>
    </comment>
    <comment ref="K6" authorId="40" shapeId="0" xr:uid="{A335726D-03B8-43CB-B1B8-828516538A4F}">
      <text>
        <t>[Threaded comment]
Your version of Excel allows you to read this threaded comment; however, any edits to it will get removed if the file is opened in a newer version of Excel. Learn more: https://go.microsoft.com/fwlink/?linkid=870924
Comment:
    Small peaks at ‘K’ (1:21:38) and at ‘I’ (1:22:06), deltas are -0.35 and -0.39, respectively. Include?? 
Reply:
    BT, not included.</t>
      </text>
    </comment>
    <comment ref="L6" authorId="41" shapeId="0" xr:uid="{FEA936F8-4347-44B9-A818-8895608DFD48}">
      <text>
        <t>[Threaded comment]
Your version of Excel allows you to read this threaded comment; however, any edits to it will get removed if the file is opened in a newer version of Excel. Learn more: https://go.microsoft.com/fwlink/?linkid=870924
Comment:
    ‘V’</t>
      </text>
    </comment>
    <comment ref="M6" authorId="42" shapeId="0" xr:uid="{212955A2-ED26-41E4-9773-2EFCF162CF42}">
      <text>
        <t>[Threaded comment]
Your version of Excel allows you to read this threaded comment; however, any edits to it will get removed if the file is opened in a newer version of Excel. Learn more: https://go.microsoft.com/fwlink/?linkid=870924
Comment:
    Small peak at ‘TC’ 1:50:01, delta is -0.48. Include?? 	
Reply:
    Include because would round to 0.5 with one decimal place.</t>
      </text>
    </comment>
    <comment ref="N6" authorId="43" shapeId="0" xr:uid="{5505F08E-9DC5-4F2F-B871-F27EBEC2E324}">
      <text>
        <t>[Threaded comment]
Your version of Excel allows you to read this threaded comment; however, any edits to it will get removed if the file is opened in a newer version of Excel. Learn more: https://go.microsoft.com/fwlink/?linkid=870924
Comment:
    ‘W done’. Baseline change or peak? 
Reply:
    Peak, agree</t>
      </text>
    </comment>
    <comment ref="B7" authorId="44" shapeId="0" xr:uid="{C66A959C-3676-446E-B890-4B201E659060}">
      <text>
        <t>[Threaded comment]
Your version of Excel allows you to read this threaded comment; however, any edits to it will get removed if the file is opened in a newer version of Excel. Learn more: https://go.microsoft.com/fwlink/?linkid=870924
Comment:
    Two traces ran during surgery, 1st trace used for BI, 2nd trace (2023-06-04 21:46) used fro BF
Reply:
    No acute peaks present in first trace.</t>
      </text>
    </comment>
    <comment ref="C7" authorId="45" shapeId="0" xr:uid="{44D27A3D-805F-44D2-A800-6A3B8D4E4BCA}">
      <text>
        <t>[Threaded comment]
Your version of Excel allows you to read this threaded comment; however, any edits to it will get removed if the file is opened in a newer version of Excel. Learn more: https://go.microsoft.com/fwlink/?linkid=870924
Comment:
    2nd trace information</t>
      </text>
    </comment>
    <comment ref="G7" authorId="46" shapeId="0" xr:uid="{9525E50B-F089-44F9-9EB7-587980BC60F1}">
      <text>
        <t>[Threaded comment]
Your version of Excel allows you to read this threaded comment; however, any edits to it will get removed if the file is opened in a newer version of Excel. Learn more: https://go.microsoft.com/fwlink/?linkid=870924
Comment:
    +ve peak at ‘D’ 
Reply:
    In 21:46 trace</t>
      </text>
    </comment>
    <comment ref="H7" authorId="47" shapeId="0" xr:uid="{A42C3DF6-0652-494C-A5FF-2B44CE40BA5C}">
      <text>
        <t>[Threaded comment]
Your version of Excel allows you to read this threaded comment; however, any edits to it will get removed if the file is opened in a newer version of Excel. Learn more: https://go.microsoft.com/fwlink/?linkid=870924
Comment:
    The following annotations are run under the next trace 2023-06-04 22:40 
Reply:
    Related to ‘K’, movement? 
Reply:
    KH?
Reply:
    yes</t>
      </text>
    </comment>
    <comment ref="I7" authorId="48" shapeId="0" xr:uid="{DBBFEB90-DECE-4744-B543-0144708415B4}">
      <text>
        <t>[Threaded comment]
Your version of Excel allows you to read this threaded comment; however, any edits to it will get removed if the file is opened in a newer version of Excel. Learn more: https://go.microsoft.com/fwlink/?linkid=870924
Comment:
    Related to ‘W’, peak started about 10s after annotation but top of peak is greater than 10s away. 
Delta 1:29:42 to 1:29:45 = -1.22</t>
      </text>
    </comment>
    <comment ref="G28" authorId="49" shapeId="0" xr:uid="{2E7715B6-F111-4467-BA1A-31FB21988063}">
      <text>
        <t>[Threaded comment]
Your version of Excel allows you to read this threaded comment; however, any edits to it will get removed if the file is opened in a newer version of Excel. Learn more: https://go.microsoft.com/fwlink/?linkid=870924
Comment:
    Small peak at ‘D’ (related to transferring to SX suite) possibly related to movement? 
Reply:
    KH thoughts?
Reply:
    Difficult to distinguish with background but small peak so no harm in including it here</t>
      </text>
    </comment>
    <comment ref="O28" authorId="50" shapeId="0" xr:uid="{FC203200-0D96-44B6-A591-C4EF00A79A07}">
      <text>
        <t>[Threaded comment]
Your version of Excel allows you to read this threaded comment; however, any edits to it will get removed if the file is opened in a newer version of Excel. Learn more: https://go.microsoft.com/fwlink/?linkid=870924
Comment:
    Peak related to ‘K’ (tilting table) possibly caused by movement? 
Reply:
    KH thoughts? 
Reply:
    Agree likely linked to K annotation.  Caused a shift in the BAVG</t>
      </text>
    </comment>
    <comment ref="P28" authorId="51" shapeId="0" xr:uid="{D9EC516F-653F-42D3-95B6-C7A632BC63F6}">
      <text>
        <t>[Threaded comment]
Your version of Excel allows you to read this threaded comment; however, any edits to it will get removed if the file is opened in a newer version of Excel. Learn more: https://go.microsoft.com/fwlink/?linkid=870924
Comment:
    Peak related to ‘K’ (tilting table) possibly caused by movement? 
Reply:
    KH thoughts?
Reply:
    Would include here.  No way to tell if it was movement itself (sensor issue) or pain caused by the table movement.</t>
      </text>
    </comment>
    <comment ref="V28" authorId="52" shapeId="0" xr:uid="{D37B5D1C-5E3D-4E60-81EB-6409A9A84850}">
      <text>
        <t xml:space="preserve">[Threaded comment]
Your version of Excel allows you to read this threaded comment; however, any edits to it will get removed if the file is opened in a newer version of Excel. Learn more: https://go.microsoft.com/fwlink/?linkid=870924
Comment:
    Related to ‘V’ (closing sutures) </t>
      </text>
    </comment>
    <comment ref="W28" authorId="53" shapeId="0" xr:uid="{A7C6DAF5-0778-4028-BE5F-4E4C383E6923}">
      <text>
        <t>[Threaded comment]
Your version of Excel allows you to read this threaded comment; however, any edits to it will get removed if the file is opened in a newer version of Excel. Learn more: https://go.microsoft.com/fwlink/?linkid=870924
Comment:
    Positive peak related to ‘W’ 
Reply:
    Agree
Reply:
    Can we add the value?</t>
      </text>
    </comment>
    <comment ref="X28" authorId="54" shapeId="0" xr:uid="{2C0774C9-321B-4422-BDA7-218A3FF0AC64}">
      <text>
        <t xml:space="preserve">[Threaded comment]
Your version of Excel allows you to read this threaded comment; however, any edits to it will get removed if the file is opened in a newer version of Excel. Learn more: https://go.microsoft.com/fwlink/?linkid=870924
Comment:
    Related to ‘X’ which is moving to kennel, so possibly related to movement? </t>
      </text>
    </comment>
    <comment ref="C29" authorId="55" shapeId="0" xr:uid="{9D7D3F47-890D-4844-92D9-136E27A095A1}">
      <text>
        <t xml:space="preserve">[Threaded comment]
Your version of Excel allows you to read this threaded comment; however, any edits to it will get removed if the file is opened in a newer version of Excel. Learn more: https://go.microsoft.com/fwlink/?linkid=870924
Comment:
    “Move to recovery” in following trace 2023-06-04 17:53 (02:53PM) </t>
      </text>
    </comment>
    <comment ref="G29" authorId="56" shapeId="0" xr:uid="{840C1FE4-1543-462D-BE0B-20550C5A3CE4}">
      <text>
        <t xml:space="preserve">[Threaded comment]
Your version of Excel allows you to read this threaded comment; however, any edits to it will get removed if the file is opened in a newer version of Excel. Learn more: https://go.microsoft.com/fwlink/?linkid=870924
Comment:
    Related to ‘D’, baseline change or peak? I took delta from 27:33 to 27:37, but potentially could consider it a cluster from 27:33 to 27:45? 
Reply:
    KH thoughts - I think this is a baseline change, with some movements peaks? Removed (-1.56)
Reply:
    Agree, there is something at 27:48 but that's too far out correct?  </t>
      </text>
    </comment>
    <comment ref="H29" authorId="57" shapeId="0" xr:uid="{F17993ED-6279-4AD2-9A04-E1259A2EFEC3}">
      <text>
        <t>[Threaded comment]
Your version of Excel allows you to read this threaded comment; however, any edits to it will get removed if the file is opened in a newer version of Excel. Learn more: https://go.microsoft.com/fwlink/?linkid=870924
Comment:
    Related to ‘Towel clamps to skin’, this was not given in annotations list, do we want to include this? 
Reply:
    Yes please</t>
      </text>
    </comment>
    <comment ref="I29" authorId="58" shapeId="0" xr:uid="{47616A7A-0EE0-4F6E-8D06-F53408E1E92F}">
      <text>
        <t>[Threaded comment]
Your version of Excel allows you to read this threaded comment; however, any edits to it will get removed if the file is opened in a newer version of Excel. Learn more: https://go.microsoft.com/fwlink/?linkid=870924
Comment:
    Related to ‘Towel clamp’, this was not given in annotations list, do we want to include this? 
Reply:
    Yes please</t>
      </text>
    </comment>
    <comment ref="K29" authorId="59" shapeId="0" xr:uid="{87A54508-EB17-4911-A558-0D537D1C491D}">
      <text>
        <t>[Threaded comment]
Your version of Excel allows you to read this threaded comment; however, any edits to it will get removed if the file is opened in a newer version of Excel. Learn more: https://go.microsoft.com/fwlink/?linkid=870924
Comment:
    ‘F’</t>
      </text>
    </comment>
    <comment ref="L29" authorId="60" shapeId="0" xr:uid="{0D4B40CC-2CD1-4CFC-99B1-D11705A83A86}">
      <text>
        <t>[Threaded comment]
Your version of Excel allows you to read this threaded comment; however, any edits to it will get removed if the file is opened in a newer version of Excel. Learn more: https://go.microsoft.com/fwlink/?linkid=870924
Comment:
    Related to ‘another incision’</t>
      </text>
    </comment>
    <comment ref="M29" authorId="61" shapeId="0" xr:uid="{6A846FAA-1FD1-4B7C-B38B-72059B42283C}">
      <text>
        <t>[Threaded comment]
Your version of Excel allows you to read this threaded comment; however, any edits to it will get removed if the file is opened in a newer version of Excel. Learn more: https://go.microsoft.com/fwlink/?linkid=870924
Comment:
    Peak at 53:36, possibly related to ‘G’, but it is ~ 20s after the annotation. ‘G’ is related to cannulation which could take some time to perform, do we include? I calculated it in case we decide to use it
Reply:
    I agree, this can take time, KH? 
Reply:
    Would include yes</t>
      </text>
    </comment>
    <comment ref="N29" authorId="62" shapeId="0" xr:uid="{390B347C-936A-4E37-9029-131AAF501781}">
      <text>
        <t>[Threaded comment]
Your version of Excel allows you to read this threaded comment; however, any edits to it will get removed if the file is opened in a newer version of Excel. Learn more: https://go.microsoft.com/fwlink/?linkid=870924
Comment:
    Oscillating baseline or cluster or peaks at ‘L’ (1:10:44)?? ‘L’ is related to retracting organs..
Reply:
    Too difficult to decide due to oscillating baseline.</t>
      </text>
    </comment>
    <comment ref="Q29" authorId="63" shapeId="0" xr:uid="{E8CE4069-7E3A-4A29-9D9D-CDFF9E0CB5B9}">
      <text>
        <t xml:space="preserve">[Threaded comment]
Your version of Excel allows you to read this threaded comment; however, any edits to it will get removed if the file is opened in a newer version of Excel. Learn more: https://go.microsoft.com/fwlink/?linkid=870924
Comment:
    ‘L’ 	</t>
      </text>
    </comment>
    <comment ref="R29" authorId="64" shapeId="0" xr:uid="{43725959-5596-4ADF-878A-C8C9BF7AC1F2}">
      <text>
        <t>[Threaded comment]
Your version of Excel allows you to read this threaded comment; however, any edits to it will get removed if the file is opened in a newer version of Excel. Learn more: https://go.microsoft.com/fwlink/?linkid=870924
Comment:
    Related to ‘J cannula replacement’</t>
      </text>
    </comment>
    <comment ref="S29" authorId="65" shapeId="0" xr:uid="{60D75DCD-3346-46B8-9377-466EA8422B95}">
      <text>
        <t>[Threaded comment]
Your version of Excel allows you to read this threaded comment; however, any edits to it will get removed if the file is opened in a newer version of Excel. Learn more: https://go.microsoft.com/fwlink/?linkid=870924
Comment:
    Took the highest point after ’N’ to the lowest point in cluster (1:22:13 - 1:22:48), but if taking the largest peak in the cluster it would = -27.28 (1:22:39 - 1:22:48) but this peak would be further than 10s away from the annotation. 
Reply:
    MC/GV agree - KH thoughts? 
Reply:
    ok</t>
      </text>
    </comment>
    <comment ref="T29" authorId="66" shapeId="0" xr:uid="{F7A38E42-0E93-49C1-A936-495F749EDC8A}">
      <text>
        <t xml:space="preserve">[Threaded comment]
Your version of Excel allows you to read this threaded comment; however, any edits to it will get removed if the file is opened in a newer version of Excel. Learn more: https://go.microsoft.com/fwlink/?linkid=870924
Comment:
    “P”	</t>
      </text>
    </comment>
    <comment ref="B30" authorId="67" shapeId="0" xr:uid="{2B142DF3-6ED7-491D-B53D-CCA207BF67E7}">
      <text>
        <t>[Threaded comment]
Your version of Excel allows you to read this threaded comment; however, any edits to it will get removed if the file is opened in a newer version of Excel. Learn more: https://go.microsoft.com/fwlink/?linkid=870924
Comment:
    Two traces for surgery, 2nd trace was ran under Ratona Amarel (2023-06-04 22:41)</t>
      </text>
    </comment>
    <comment ref="E30" authorId="68" shapeId="0" xr:uid="{81E8DD47-7243-459A-A916-35CEA1E341D5}">
      <text>
        <t xml:space="preserve">[Threaded comment]
Your version of Excel allows you to read this threaded comment; however, any edits to it will get removed if the file is opened in a newer version of Excel. Learn more: https://go.microsoft.com/fwlink/?linkid=870924
Comment:
    ‘A’, looks somewhat like an artifact peak? </t>
      </text>
    </comment>
    <comment ref="F30" authorId="69" shapeId="0" xr:uid="{714B44DD-2694-4E36-B189-B62D9F37F455}">
      <text>
        <t>[Threaded comment]
Your version of Excel allows you to read this threaded comment; however, any edits to it will get removed if the file is opened in a newer version of Excel. Learn more: https://go.microsoft.com/fwlink/?linkid=870924
Comment:
    ‘C’</t>
      </text>
    </comment>
    <comment ref="I30" authorId="70" shapeId="0" xr:uid="{587F3518-BA9B-4C2F-9457-A195B5470A43}">
      <text>
        <t xml:space="preserve">[Threaded comment]
Your version of Excel allows you to read this threaded comment; however, any edits to it will get removed if the file is opened in a newer version of Excel. Learn more: https://go.microsoft.com/fwlink/?linkid=870924
Comment:
    ’S’
Reply:
    Baseline Change deleted -0.61.
Reply:
    Purple peak is &gt; 10s from annotation. KH?
Reply:
    Too far out </t>
      </text>
    </comment>
    <comment ref="J30" authorId="71" shapeId="0" xr:uid="{4C65A9C6-B649-4784-AFE0-850FAEE3D44C}">
      <text>
        <t>[Threaded comment]
Your version of Excel allows you to read this threaded comment; however, any edits to it will get removed if the file is opened in a newer version of Excel. Learn more: https://go.microsoft.com/fwlink/?linkid=870924
Comment:
    ‘Arterial line’</t>
      </text>
    </comment>
    <comment ref="O30" authorId="72" shapeId="0" xr:uid="{654ACC18-DF4F-4D32-AE52-EAADBDB69DA9}">
      <text>
        <t>[Threaded comment]
Your version of Excel allows you to read this threaded comment; however, any edits to it will get removed if the file is opened in a newer version of Excel. Learn more: https://go.microsoft.com/fwlink/?linkid=870924
Comment:
    The following annotations are ran patient “Ratona Amarel” trace ID 2023-06-04 22:41
Reply:
    Related to ‘K’, so possibly just movement peak</t>
      </text>
    </comment>
    <comment ref="U30" authorId="73" shapeId="0" xr:uid="{1F8DE66D-3162-45F8-A047-6179817707E5}">
      <text>
        <t xml:space="preserve">[Threaded comment]
Your version of Excel allows you to read this threaded comment; however, any edits to it will get removed if the file is opened in a newer version of Excel. Learn more: https://go.microsoft.com/fwlink/?linkid=870924
Comment:
    ‘Removing arterial’ baseline change or peak? </t>
      </text>
    </comment>
    <comment ref="E31" authorId="74" shapeId="0" xr:uid="{814552C7-B8A2-4523-842E-AC140D6CECE1}">
      <text>
        <t xml:space="preserve">[Threaded comment]
Your version of Excel allows you to read this threaded comment; however, any edits to it will get removed if the file is opened in a newer version of Excel. Learn more: https://go.microsoft.com/fwlink/?linkid=870924
Comment:
    ‘A’ </t>
      </text>
    </comment>
    <comment ref="F31" authorId="75" shapeId="0" xr:uid="{2DF83EEB-BD9F-46E3-BEE0-77F4C6BB1A3F}">
      <text>
        <t>[Threaded comment]
Your version of Excel allows you to read this threaded comment; however, any edits to it will get removed if the file is opened in a newer version of Excel. Learn more: https://go.microsoft.com/fwlink/?linkid=870924
Comment:
    Very large change at ‘E’ and then flatlines at -245, should we ignore this? 
Reply:
    Think we should ignore as it appears as a sensor attachment issue.
Reply:
    Agree</t>
      </text>
    </comment>
    <comment ref="H31" authorId="76" shapeId="0" xr:uid="{9E9EEE12-1722-45C3-BED3-979F12427B9C}">
      <text>
        <t>[Threaded comment]
Your version of Excel allows you to read this threaded comment; however, any edits to it will get removed if the file is opened in a newer version of Excel. Learn more: https://go.microsoft.com/fwlink/?linkid=870924
Comment:
    ‘Towel clamps through skin’</t>
      </text>
    </comment>
    <comment ref="I31" authorId="77" shapeId="0" xr:uid="{2FB5E51A-8D0A-4D91-BE56-ABBA6C6588D4}">
      <text>
        <t>[Threaded comment]
Your version of Excel allows you to read this threaded comment; however, any edits to it will get removed if the file is opened in a newer version of Excel. Learn more: https://go.microsoft.com/fwlink/?linkid=870924
Comment:
    ‘K’ maybe related to movement? 
Reply:
    Removed as this is more of a baseline change (prev. -0.58)</t>
      </text>
    </comment>
    <comment ref="J31" authorId="78" shapeId="0" xr:uid="{E34682A9-1E34-494F-95E8-8A18AB51D0FA}">
      <text>
        <t>[Threaded comment]
Your version of Excel allows you to read this threaded comment; however, any edits to it will get removed if the file is opened in a newer version of Excel. Learn more: https://go.microsoft.com/fwlink/?linkid=870924
Comment:
    ‘W’ there are two peaks just great than 10s away on either side of the annotation
Delta before ‘W’ 
3:00:43 to 3:00:49 (-0.71) 
Delta after ‘W’ 3:01:12 to 3:01:15 (-3.99)
Reply:
    KH thoughts?
Reply:
    Perhaps too far out to be sure</t>
      </text>
    </comment>
    <comment ref="N31" authorId="79" shapeId="0" xr:uid="{95A25F37-F288-4245-A218-F151ACE904B5}">
      <text>
        <t xml:space="preserve">[Threaded comment]
Your version of Excel allows you to read this threaded comment; however, any edits to it will get removed if the file is opened in a newer version of Excel. Learn more: https://go.microsoft.com/fwlink/?linkid=870924
Comment:
    ‘H’ </t>
      </text>
    </comment>
    <comment ref="F32" authorId="80" shapeId="0" xr:uid="{F3420BCC-1D67-4A2C-88B1-59421431E7F1}">
      <text>
        <t>[Threaded comment]
Your version of Excel allows you to read this threaded comment; however, any edits to it will get removed if the file is opened in a newer version of Excel. Learn more: https://go.microsoft.com/fwlink/?linkid=870924
Comment:
    ‘C’
Reply:
    Went with largest acute peak in the cluster. 
Reply:
    Removed -1.12</t>
      </text>
    </comment>
    <comment ref="G32" authorId="81" shapeId="0" xr:uid="{8DED6C0F-FB3A-4570-9E8F-494AD83595E1}">
      <text>
        <t>[Threaded comment]
Your version of Excel allows you to read this threaded comment; however, any edits to it will get removed if the file is opened in a newer version of Excel. Learn more: https://go.microsoft.com/fwlink/?linkid=870924
Comment:
    ‘D’</t>
      </text>
    </comment>
    <comment ref="I32" authorId="82" shapeId="0" xr:uid="{3F9769E4-CC5D-454B-9579-C5B05B6451FF}">
      <text>
        <t>[Threaded comment]
Your version of Excel allows you to read this threaded comment; however, any edits to it will get removed if the file is opened in a newer version of Excel. Learn more: https://go.microsoft.com/fwlink/?linkid=870924
Comment:
    Small peaks at ‘K’ (1:21:38) and at ‘I’ (1:22:06), deltas are -0.35 and -0.39, respectively. Include?? 
Reply:
    BT, not included.</t>
      </text>
    </comment>
    <comment ref="O32" authorId="83" shapeId="0" xr:uid="{80CEA101-A48C-48CA-86D9-397721F6CDDF}">
      <text>
        <t>[Threaded comment]
Your version of Excel allows you to read this threaded comment; however, any edits to it will get removed if the file is opened in a newer version of Excel. Learn more: https://go.microsoft.com/fwlink/?linkid=870924
Comment:
    ‘K’ movement? 
Reply:
    Might be but ok to log as that</t>
      </text>
    </comment>
    <comment ref="P32" authorId="84" shapeId="0" xr:uid="{E28CD3FB-8C94-4C3A-93E9-3163760C9608}">
      <text>
        <t>[Threaded comment]
Your version of Excel allows you to read this threaded comment; however, any edits to it will get removed if the file is opened in a newer version of Excel. Learn more: https://go.microsoft.com/fwlink/?linkid=870924
Comment:
    ‘K’ movement? 
Reply:
    Might be but ok to log as that</t>
      </text>
    </comment>
    <comment ref="U32" authorId="85" shapeId="0" xr:uid="{5CB04C0C-937A-4F62-8BD9-D3C3E0BA0D12}">
      <text>
        <t>[Threaded comment]
Your version of Excel allows you to read this threaded comment; however, any edits to it will get removed if the file is opened in a newer version of Excel. Learn more: https://go.microsoft.com/fwlink/?linkid=870924
Comment:
    Small peak at ‘TC’ 1:50:01, delta is -0.48. Include?? 	
Reply:
    Include because would round to 0.5 with one decimal place.</t>
      </text>
    </comment>
    <comment ref="V32" authorId="86" shapeId="0" xr:uid="{AECF5165-EA5C-4B44-A555-990249D926F0}">
      <text>
        <t>[Threaded comment]
Your version of Excel allows you to read this threaded comment; however, any edits to it will get removed if the file is opened in a newer version of Excel. Learn more: https://go.microsoft.com/fwlink/?linkid=870924
Comment:
    ‘V’</t>
      </text>
    </comment>
    <comment ref="W32" authorId="87" shapeId="0" xr:uid="{3CF0B409-F408-4FAE-9A9A-1AC3A24C6877}">
      <text>
        <t>[Threaded comment]
Your version of Excel allows you to read this threaded comment; however, any edits to it will get removed if the file is opened in a newer version of Excel. Learn more: https://go.microsoft.com/fwlink/?linkid=870924
Comment:
    ‘W done’. Baseline change or peak? 
Reply:
    Peak, agree</t>
      </text>
    </comment>
    <comment ref="B33" authorId="88" shapeId="0" xr:uid="{CBF9E6AF-3106-4F2E-B96A-8171BD05B96B}">
      <text>
        <t>[Threaded comment]
Your version of Excel allows you to read this threaded comment; however, any edits to it will get removed if the file is opened in a newer version of Excel. Learn more: https://go.microsoft.com/fwlink/?linkid=870924
Comment:
    Two traces ran during surgery, 1st trace used for BI, 2nd trace (2023-06-04 21:46) used fro BF
Reply:
    No acute peaks present in first trace.</t>
      </text>
    </comment>
    <comment ref="C33" authorId="89" shapeId="0" xr:uid="{225C1870-6784-496C-BC49-DC3A0EE88E46}">
      <text>
        <t>[Threaded comment]
Your version of Excel allows you to read this threaded comment; however, any edits to it will get removed if the file is opened in a newer version of Excel. Learn more: https://go.microsoft.com/fwlink/?linkid=870924
Comment:
    2nd trace information</t>
      </text>
    </comment>
    <comment ref="G33" authorId="90" shapeId="0" xr:uid="{7EDD3934-B969-40E0-A3DC-C2E08DA08298}">
      <text>
        <t>[Threaded comment]
Your version of Excel allows you to read this threaded comment; however, any edits to it will get removed if the file is opened in a newer version of Excel. Learn more: https://go.microsoft.com/fwlink/?linkid=870924
Comment:
    +ve peak at ‘D’ 
Reply:
    In 21:46 trace</t>
      </text>
    </comment>
    <comment ref="O33" authorId="91" shapeId="0" xr:uid="{F9499001-57B9-42AB-B60B-341B8629CAF0}">
      <text>
        <t>[Threaded comment]
Your version of Excel allows you to read this threaded comment; however, any edits to it will get removed if the file is opened in a newer version of Excel. Learn more: https://go.microsoft.com/fwlink/?linkid=870924
Comment:
    The following annotations are run under the next trace 2023-06-04 22:40 
Reply:
    Related to ‘K’, movement? 
Reply:
    KH?
Reply:
    yes</t>
      </text>
    </comment>
    <comment ref="W33" authorId="92" shapeId="0" xr:uid="{F93D5284-63C3-4E03-8EA7-31EAB48AAE42}">
      <text>
        <t>[Threaded comment]
Your version of Excel allows you to read this threaded comment; however, any edits to it will get removed if the file is opened in a newer version of Excel. Learn more: https://go.microsoft.com/fwlink/?linkid=870924
Comment:
    Related to ‘W’, peak started about 10s after annotation but top of peak is greater than 10s away. 
Delta 1:29:42 to 1:29:45 = -1.22</t>
      </text>
    </comment>
    <comment ref="S38" authorId="93" shapeId="0" xr:uid="{5C2BA29D-5B05-4765-837E-0ECC58E20F0B}">
      <text>
        <t xml:space="preserve">[Threaded comment]
Your version of Excel allows you to read this threaded comment; however, any edits to it will get removed if the file is opened in a newer version of Excel. Learn more: https://go.microsoft.com/fwlink/?linkid=870924
Comment:
    Related to ‘V’ (closing sutures) </t>
      </text>
    </comment>
    <comment ref="T38" authorId="94" shapeId="0" xr:uid="{8FB1F7BA-72F0-4321-A584-B9C25CA7B0A0}">
      <text>
        <t>[Threaded comment]
Your version of Excel allows you to read this threaded comment; however, any edits to it will get removed if the file is opened in a newer version of Excel. Learn more: https://go.microsoft.com/fwlink/?linkid=870924
Comment:
    Positive peak related to ‘W’ 
Reply:
    Agree
Reply:
    Can we add the value?</t>
      </text>
    </comment>
    <comment ref="C39" authorId="95" shapeId="0" xr:uid="{1709DC73-CA44-437F-BD75-E93BCCD33B07}">
      <text>
        <t xml:space="preserve">[Threaded comment]
Your version of Excel allows you to read this threaded comment; however, any edits to it will get removed if the file is opened in a newer version of Excel. Learn more: https://go.microsoft.com/fwlink/?linkid=870924
Comment:
    “Move to recovery” in following trace 2023-06-04 17:53 (02:53PM) </t>
      </text>
    </comment>
    <comment ref="G39" authorId="96" shapeId="0" xr:uid="{B7B50924-0B9F-4AD6-A9BC-586E89E934EB}">
      <text>
        <t>[Threaded comment]
Your version of Excel allows you to read this threaded comment; however, any edits to it will get removed if the file is opened in a newer version of Excel. Learn more: https://go.microsoft.com/fwlink/?linkid=870924
Comment:
    Related to ‘Towel clamps to skin’, this was not given in annotations list, do we want to include this? 
Reply:
    Yes please</t>
      </text>
    </comment>
    <comment ref="H39" authorId="97" shapeId="0" xr:uid="{735A3734-9EC9-4507-BED1-D2FF878EFB6E}">
      <text>
        <t>[Threaded comment]
Your version of Excel allows you to read this threaded comment; however, any edits to it will get removed if the file is opened in a newer version of Excel. Learn more: https://go.microsoft.com/fwlink/?linkid=870924
Comment:
    Related to ‘Towel clamp’, this was not given in annotations list, do we want to include this? 
Reply:
    Yes please</t>
      </text>
    </comment>
    <comment ref="J39" authorId="98" shapeId="0" xr:uid="{9D617B2D-5EA5-4345-8932-AD8CBA1C476D}">
      <text>
        <t>[Threaded comment]
Your version of Excel allows you to read this threaded comment; however, any edits to it will get removed if the file is opened in a newer version of Excel. Learn more: https://go.microsoft.com/fwlink/?linkid=870924
Comment:
    ‘F’</t>
      </text>
    </comment>
    <comment ref="K39" authorId="99" shapeId="0" xr:uid="{53FC7F5B-1443-448D-9F60-F661482C99D3}">
      <text>
        <t>[Threaded comment]
Your version of Excel allows you to read this threaded comment; however, any edits to it will get removed if the file is opened in a newer version of Excel. Learn more: https://go.microsoft.com/fwlink/?linkid=870924
Comment:
    Related to ‘another incision’</t>
      </text>
    </comment>
    <comment ref="L39" authorId="100" shapeId="0" xr:uid="{FDA6F82C-6C5F-4969-A5D0-EFED438DB9A1}">
      <text>
        <t>[Threaded comment]
Your version of Excel allows you to read this threaded comment; however, any edits to it will get removed if the file is opened in a newer version of Excel. Learn more: https://go.microsoft.com/fwlink/?linkid=870924
Comment:
    Peak at 53:36, possibly related to ‘G’, but it is ~ 20s after the annotation. ‘G’ is related to cannulation which could take some time to perform, do we include? I calculated it in case we decide to use it
Reply:
    I agree, this can take time, KH? 
Reply:
    Would include yes</t>
      </text>
    </comment>
    <comment ref="M39" authorId="101" shapeId="0" xr:uid="{2AA942EF-258C-4084-AB9E-AB4E428A9444}">
      <text>
        <t>[Threaded comment]
Your version of Excel allows you to read this threaded comment; however, any edits to it will get removed if the file is opened in a newer version of Excel. Learn more: https://go.microsoft.com/fwlink/?linkid=870924
Comment:
    Oscillating baseline or cluster or peaks at ‘L’ (1:10:44)?? ‘L’ is related to retracting organs..
Reply:
    Too difficult to decide due to oscillating baseline.</t>
      </text>
    </comment>
    <comment ref="N39" authorId="102" shapeId="0" xr:uid="{ABF3E708-D3CA-4E1C-BC5C-CB5A9B4A0310}">
      <text>
        <t xml:space="preserve">[Threaded comment]
Your version of Excel allows you to read this threaded comment; however, any edits to it will get removed if the file is opened in a newer version of Excel. Learn more: https://go.microsoft.com/fwlink/?linkid=870924
Comment:
    ‘L’ 	</t>
      </text>
    </comment>
    <comment ref="O39" authorId="103" shapeId="0" xr:uid="{70579287-99E8-4940-80F1-2B928E519D54}">
      <text>
        <t>[Threaded comment]
Your version of Excel allows you to read this threaded comment; however, any edits to it will get removed if the file is opened in a newer version of Excel. Learn more: https://go.microsoft.com/fwlink/?linkid=870924
Comment:
    Related to ‘J cannula replacement’</t>
      </text>
    </comment>
    <comment ref="P39" authorId="104" shapeId="0" xr:uid="{387CC77A-F06D-4367-9158-C9753B56074C}">
      <text>
        <t>[Threaded comment]
Your version of Excel allows you to read this threaded comment; however, any edits to it will get removed if the file is opened in a newer version of Excel. Learn more: https://go.microsoft.com/fwlink/?linkid=870924
Comment:
    Took the highest point after ’N’ to the lowest point in cluster (1:22:13 - 1:22:48), but if taking the largest peak in the cluster it would = -27.28 (1:22:39 - 1:22:48) but this peak would be further than 10s away from the annotation. 
Reply:
    MC/GV agree - KH thoughts? 
Reply:
    ok</t>
      </text>
    </comment>
    <comment ref="Q39" authorId="105" shapeId="0" xr:uid="{81E9D619-C9EE-499B-B46E-22751FC38DA4}">
      <text>
        <t xml:space="preserve">[Threaded comment]
Your version of Excel allows you to read this threaded comment; however, any edits to it will get removed if the file is opened in a newer version of Excel. Learn more: https://go.microsoft.com/fwlink/?linkid=870924
Comment:
    “P”	</t>
      </text>
    </comment>
    <comment ref="B40" authorId="106" shapeId="0" xr:uid="{35E2509A-A422-4CA0-9246-4478F44F6614}">
      <text>
        <t>[Threaded comment]
Your version of Excel allows you to read this threaded comment; however, any edits to it will get removed if the file is opened in a newer version of Excel. Learn more: https://go.microsoft.com/fwlink/?linkid=870924
Comment:
    Two traces for surgery, 2nd trace was ran under Ratona Amarel (2023-06-04 22:41)</t>
      </text>
    </comment>
    <comment ref="E40" authorId="107" shapeId="0" xr:uid="{A651F765-19F2-4239-B6A0-5436FA4F767C}">
      <text>
        <t xml:space="preserve">[Threaded comment]
Your version of Excel allows you to read this threaded comment; however, any edits to it will get removed if the file is opened in a newer version of Excel. Learn more: https://go.microsoft.com/fwlink/?linkid=870924
Comment:
    ‘A’, looks somewhat like an artifact peak? </t>
      </text>
    </comment>
    <comment ref="F40" authorId="108" shapeId="0" xr:uid="{0A6D7BA8-350D-478E-93ED-3668748B7563}">
      <text>
        <t>[Threaded comment]
Your version of Excel allows you to read this threaded comment; however, any edits to it will get removed if the file is opened in a newer version of Excel. Learn more: https://go.microsoft.com/fwlink/?linkid=870924
Comment:
    ‘C’</t>
      </text>
    </comment>
    <comment ref="H40" authorId="109" shapeId="0" xr:uid="{B03F323F-48B7-4321-B2AE-1FB54BB42A8F}">
      <text>
        <t xml:space="preserve">[Threaded comment]
Your version of Excel allows you to read this threaded comment; however, any edits to it will get removed if the file is opened in a newer version of Excel. Learn more: https://go.microsoft.com/fwlink/?linkid=870924
Comment:
    ’S’
Reply:
    Baseline Change deleted -0.61.
Reply:
    Purple peak is &gt; 10s from annotation. KH?
Reply:
    Too far out </t>
      </text>
    </comment>
    <comment ref="I40" authorId="110" shapeId="0" xr:uid="{4940E168-6D9A-42F7-A5CD-CCBD30343941}">
      <text>
        <t>[Threaded comment]
Your version of Excel allows you to read this threaded comment; however, any edits to it will get removed if the file is opened in a newer version of Excel. Learn more: https://go.microsoft.com/fwlink/?linkid=870924
Comment:
    ‘Arterial line’</t>
      </text>
    </comment>
    <comment ref="R40" authorId="111" shapeId="0" xr:uid="{FDF751FD-D4D2-428A-A587-0AA1DA057FFD}">
      <text>
        <t xml:space="preserve">[Threaded comment]
Your version of Excel allows you to read this threaded comment; however, any edits to it will get removed if the file is opened in a newer version of Excel. Learn more: https://go.microsoft.com/fwlink/?linkid=870924
Comment:
    ‘Removing arterial’ baseline change or peak? </t>
      </text>
    </comment>
    <comment ref="E41" authorId="112" shapeId="0" xr:uid="{105D4F6E-5A04-45C0-AF6F-AE25552BD5F4}">
      <text>
        <t xml:space="preserve">[Threaded comment]
Your version of Excel allows you to read this threaded comment; however, any edits to it will get removed if the file is opened in a newer version of Excel. Learn more: https://go.microsoft.com/fwlink/?linkid=870924
Comment:
    ‘A’ </t>
      </text>
    </comment>
    <comment ref="F41" authorId="113" shapeId="0" xr:uid="{CCF10A1E-79C6-43CC-A8DA-5CFEE33A4DAE}">
      <text>
        <t>[Threaded comment]
Your version of Excel allows you to read this threaded comment; however, any edits to it will get removed if the file is opened in a newer version of Excel. Learn more: https://go.microsoft.com/fwlink/?linkid=870924
Comment:
    Very large change at ‘E’ and then flatlines at -245, should we ignore this? 
Reply:
    Think we should ignore as it appears as a sensor attachment issue.
Reply:
    Agree</t>
      </text>
    </comment>
    <comment ref="G41" authorId="114" shapeId="0" xr:uid="{2E840193-3FF4-435A-B8E8-58170C8917F5}">
      <text>
        <t>[Threaded comment]
Your version of Excel allows you to read this threaded comment; however, any edits to it will get removed if the file is opened in a newer version of Excel. Learn more: https://go.microsoft.com/fwlink/?linkid=870924
Comment:
    ‘Towel clamps through skin’</t>
      </text>
    </comment>
    <comment ref="H41" authorId="115" shapeId="0" xr:uid="{7BEF88DE-D9E2-4684-AF72-D9EBAFEAB171}">
      <text>
        <t>[Threaded comment]
Your version of Excel allows you to read this threaded comment; however, any edits to it will get removed if the file is opened in a newer version of Excel. Learn more: https://go.microsoft.com/fwlink/?linkid=870924
Comment:
    ‘K’ maybe related to movement? 
Reply:
    Removed as this is more of a baseline change (prev. -0.58)</t>
      </text>
    </comment>
    <comment ref="I41" authorId="116" shapeId="0" xr:uid="{1A38183A-96E8-4933-B7C4-3C37BF37FD9F}">
      <text>
        <t>[Threaded comment]
Your version of Excel allows you to read this threaded comment; however, any edits to it will get removed if the file is opened in a newer version of Excel. Learn more: https://go.microsoft.com/fwlink/?linkid=870924
Comment:
    ‘W’ there are two peaks just great than 10s away on either side of the annotation
Delta before ‘W’ 
3:00:43 to 3:00:49 (-0.71) 
Delta after ‘W’ 3:01:12 to 3:01:15 (-3.99)
Reply:
    KH thoughts?
Reply:
    Perhaps too far out to be sure</t>
      </text>
    </comment>
    <comment ref="M41" authorId="117" shapeId="0" xr:uid="{3ED3D29A-28EE-463F-BC94-F6FA67713BA9}">
      <text>
        <t xml:space="preserve">[Threaded comment]
Your version of Excel allows you to read this threaded comment; however, any edits to it will get removed if the file is opened in a newer version of Excel. Learn more: https://go.microsoft.com/fwlink/?linkid=870924
Comment:
    ‘H’ </t>
      </text>
    </comment>
    <comment ref="F42" authorId="118" shapeId="0" xr:uid="{3363FB9C-88E3-480D-8B69-5FB9AB1072A3}">
      <text>
        <t>[Threaded comment]
Your version of Excel allows you to read this threaded comment; however, any edits to it will get removed if the file is opened in a newer version of Excel. Learn more: https://go.microsoft.com/fwlink/?linkid=870924
Comment:
    ‘C’
Reply:
    Went with largest acute peak in the cluster. 
Reply:
    Removed -1.12</t>
      </text>
    </comment>
    <comment ref="H42" authorId="119" shapeId="0" xr:uid="{E9729FAA-05EF-46E2-886B-68D9DBF150E2}">
      <text>
        <t>[Threaded comment]
Your version of Excel allows you to read this threaded comment; however, any edits to it will get removed if the file is opened in a newer version of Excel. Learn more: https://go.microsoft.com/fwlink/?linkid=870924
Comment:
    Small peaks at ‘K’ (1:21:38) and at ‘I’ (1:22:06), deltas are -0.35 and -0.39, respectively. Include?? 
Reply:
    BT, not included.</t>
      </text>
    </comment>
    <comment ref="R42" authorId="120" shapeId="0" xr:uid="{93C546C1-8681-4076-81AD-006C215C72AF}">
      <text>
        <t>[Threaded comment]
Your version of Excel allows you to read this threaded comment; however, any edits to it will get removed if the file is opened in a newer version of Excel. Learn more: https://go.microsoft.com/fwlink/?linkid=870924
Comment:
    Small peak at ‘TC’ 1:50:01, delta is -0.48. Include?? 	
Reply:
    Include because would round to 0.5 with one decimal place.</t>
      </text>
    </comment>
    <comment ref="S42" authorId="121" shapeId="0" xr:uid="{5FC66DC5-4248-4406-A1FC-50C0A925DF2E}">
      <text>
        <t>[Threaded comment]
Your version of Excel allows you to read this threaded comment; however, any edits to it will get removed if the file is opened in a newer version of Excel. Learn more: https://go.microsoft.com/fwlink/?linkid=870924
Comment:
    ‘V’</t>
      </text>
    </comment>
    <comment ref="T42" authorId="122" shapeId="0" xr:uid="{3B9B2E02-D539-4C7F-808C-3B625BB31446}">
      <text>
        <t>[Threaded comment]
Your version of Excel allows you to read this threaded comment; however, any edits to it will get removed if the file is opened in a newer version of Excel. Learn more: https://go.microsoft.com/fwlink/?linkid=870924
Comment:
    ‘W done’. Baseline change or peak? 
Reply:
    Peak, agree</t>
      </text>
    </comment>
    <comment ref="B43" authorId="123" shapeId="0" xr:uid="{9CB1E34A-4667-40F3-81F0-551134C7AEAD}">
      <text>
        <t>[Threaded comment]
Your version of Excel allows you to read this threaded comment; however, any edits to it will get removed if the file is opened in a newer version of Excel. Learn more: https://go.microsoft.com/fwlink/?linkid=870924
Comment:
    Two traces ran during surgery, 1st trace used for BI, 2nd trace (2023-06-04 21:46) used fro BF
Reply:
    No acute peaks present in first trace.</t>
      </text>
    </comment>
    <comment ref="C43" authorId="124" shapeId="0" xr:uid="{483F461F-98FF-47F9-B4AD-E65C6087CE6E}">
      <text>
        <t>[Threaded comment]
Your version of Excel allows you to read this threaded comment; however, any edits to it will get removed if the file is opened in a newer version of Excel. Learn more: https://go.microsoft.com/fwlink/?linkid=870924
Comment:
    2nd trace information</t>
      </text>
    </comment>
    <comment ref="T43" authorId="125" shapeId="0" xr:uid="{FC035FE8-1FF4-4FE7-9BCE-61D6E7529AAB}">
      <text>
        <t>[Threaded comment]
Your version of Excel allows you to read this threaded comment; however, any edits to it will get removed if the file is opened in a newer version of Excel. Learn more: https://go.microsoft.com/fwlink/?linkid=870924
Comment:
    Related to ‘W’, peak started about 10s after annotation but top of peak is greater than 10s away. 
Delta 1:29:42 to 1:29:45 = -1.22</t>
      </text>
    </comment>
  </commentList>
</comments>
</file>

<file path=xl/sharedStrings.xml><?xml version="1.0" encoding="utf-8"?>
<sst xmlns="http://schemas.openxmlformats.org/spreadsheetml/2006/main" count="1700" uniqueCount="339">
  <si>
    <t>Surgery Summary</t>
  </si>
  <si>
    <t>Entire Surgery Trace</t>
  </si>
  <si>
    <t>Incision to Extubation</t>
  </si>
  <si>
    <t>Patient Name</t>
  </si>
  <si>
    <t xml:space="preserve">Trace ID </t>
  </si>
  <si>
    <t>B AVG</t>
  </si>
  <si>
    <t>B Delta</t>
  </si>
  <si>
    <t>PT AVG</t>
  </si>
  <si>
    <t xml:space="preserve">Athena Gutierrez </t>
  </si>
  <si>
    <t>2023-06-04 15:53 (12:53PM)</t>
  </si>
  <si>
    <t>Dott Diaz</t>
  </si>
  <si>
    <t xml:space="preserve">2023-06-04 15:45 (12:45PM) </t>
  </si>
  <si>
    <t>Gitano Amarel</t>
  </si>
  <si>
    <t>2023-06-04 20:59 (05:59PM)</t>
  </si>
  <si>
    <t>Nova Amarel</t>
  </si>
  <si>
    <t>2023-06-04 18:47 (03:47PM)</t>
  </si>
  <si>
    <t>Ratona Amarel</t>
  </si>
  <si>
    <t>2023-06-04 18:41 (03:41PM)</t>
  </si>
  <si>
    <t>Winnie</t>
  </si>
  <si>
    <t>2023-06-04 22:40 (07:40PM)</t>
  </si>
  <si>
    <t>Surgery Acute Peaks</t>
  </si>
  <si>
    <t>A</t>
  </si>
  <si>
    <t>B</t>
  </si>
  <si>
    <t>C</t>
  </si>
  <si>
    <t>D</t>
  </si>
  <si>
    <t>E</t>
  </si>
  <si>
    <t>F1</t>
  </si>
  <si>
    <t>F2</t>
  </si>
  <si>
    <t>G1</t>
  </si>
  <si>
    <t>G2</t>
  </si>
  <si>
    <t>G3</t>
  </si>
  <si>
    <t>H1</t>
  </si>
  <si>
    <t>H2</t>
  </si>
  <si>
    <t>I1</t>
  </si>
  <si>
    <t>I2</t>
  </si>
  <si>
    <t>J1</t>
  </si>
  <si>
    <t>J2</t>
  </si>
  <si>
    <t>K1</t>
  </si>
  <si>
    <t>K2</t>
  </si>
  <si>
    <t>K3</t>
  </si>
  <si>
    <t>K4</t>
  </si>
  <si>
    <t>L1</t>
  </si>
  <si>
    <t>L2</t>
  </si>
  <si>
    <t>L3</t>
  </si>
  <si>
    <t>L4</t>
  </si>
  <si>
    <t>M1</t>
  </si>
  <si>
    <t>M2</t>
  </si>
  <si>
    <t>N1</t>
  </si>
  <si>
    <t>N2</t>
  </si>
  <si>
    <t>O1</t>
  </si>
  <si>
    <t>O2</t>
  </si>
  <si>
    <t>O3</t>
  </si>
  <si>
    <t>P1</t>
  </si>
  <si>
    <t>P2</t>
  </si>
  <si>
    <t>P3</t>
  </si>
  <si>
    <t>P4</t>
  </si>
  <si>
    <t>P5</t>
  </si>
  <si>
    <t>P6</t>
  </si>
  <si>
    <t>Q1</t>
  </si>
  <si>
    <t>Q2</t>
  </si>
  <si>
    <t>R</t>
  </si>
  <si>
    <t>S1</t>
  </si>
  <si>
    <t>S2</t>
  </si>
  <si>
    <t>S3</t>
  </si>
  <si>
    <t>T</t>
  </si>
  <si>
    <t>U</t>
  </si>
  <si>
    <t>V1</t>
  </si>
  <si>
    <t>V2</t>
  </si>
  <si>
    <t>V3</t>
  </si>
  <si>
    <t>W1</t>
  </si>
  <si>
    <t>W2</t>
  </si>
  <si>
    <t>X1</t>
  </si>
  <si>
    <t>X2</t>
  </si>
  <si>
    <t>Y</t>
  </si>
  <si>
    <t>NA</t>
  </si>
  <si>
    <t>New additions based on re-analysis</t>
  </si>
  <si>
    <t>IV Catheter</t>
  </si>
  <si>
    <t>Induce Anesthesia</t>
  </si>
  <si>
    <t>Clipping</t>
  </si>
  <si>
    <t>Transfer</t>
  </si>
  <si>
    <t>Attach Leads</t>
  </si>
  <si>
    <t>Incision</t>
  </si>
  <si>
    <t>Cannulation</t>
  </si>
  <si>
    <t>Insufflation</t>
  </si>
  <si>
    <t>Laprascope Intro</t>
  </si>
  <si>
    <t>Second Port Intro</t>
  </si>
  <si>
    <t>Tilt</t>
  </si>
  <si>
    <t>Retract</t>
  </si>
  <si>
    <t>Grasp Ligament</t>
  </si>
  <si>
    <t>Lifting Ovary</t>
  </si>
  <si>
    <t>Suture Ovary</t>
  </si>
  <si>
    <t>Electrocautery</t>
  </si>
  <si>
    <t>Ovary Removed</t>
  </si>
  <si>
    <t>Deinsufflation</t>
  </si>
  <si>
    <t xml:space="preserve">Remove Cannula </t>
  </si>
  <si>
    <t>Remove Cannula</t>
  </si>
  <si>
    <t>SQ BV</t>
  </si>
  <si>
    <t>MO BV</t>
  </si>
  <si>
    <t>Closing</t>
  </si>
  <si>
    <t>Extubation</t>
  </si>
  <si>
    <t>Kennel</t>
  </si>
  <si>
    <t>Glasgow</t>
  </si>
  <si>
    <t>Other 1</t>
  </si>
  <si>
    <t>Other 2</t>
  </si>
  <si>
    <t>Other 3</t>
  </si>
  <si>
    <t>Other 4</t>
  </si>
  <si>
    <t>Other 5</t>
  </si>
  <si>
    <t>Other 6</t>
  </si>
  <si>
    <t>Other 7</t>
  </si>
  <si>
    <t>QA Review</t>
  </si>
  <si>
    <t>Flat lined data, oscillating baseline, or jump/shift in baseline - refer to comment</t>
  </si>
  <si>
    <t>.</t>
  </si>
  <si>
    <t>GV</t>
  </si>
  <si>
    <t>DONE</t>
  </si>
  <si>
    <t>Additional notes for KH to review, KH should review pink, yellow and orange for comments.</t>
  </si>
  <si>
    <t>No annotation present</t>
  </si>
  <si>
    <t>Annotation but no peak delta</t>
  </si>
  <si>
    <t>Positive peak</t>
  </si>
  <si>
    <t>Post Surgery Pain Exam Summary</t>
  </si>
  <si>
    <t>Time Elapsed Post Extubation</t>
  </si>
  <si>
    <t>Time Group</t>
  </si>
  <si>
    <t>Post Op Time Point</t>
  </si>
  <si>
    <t>BAVG</t>
  </si>
  <si>
    <t>No Annotations</t>
  </si>
  <si>
    <t>1:05</t>
  </si>
  <si>
    <t>1-3h</t>
  </si>
  <si>
    <t>Post Op T1</t>
  </si>
  <si>
    <t>2023-06-05 00:21 (09:21PM)</t>
  </si>
  <si>
    <t>5:42</t>
  </si>
  <si>
    <t>6-9h</t>
  </si>
  <si>
    <t>Post Op T2</t>
  </si>
  <si>
    <t>No Trace</t>
  </si>
  <si>
    <t>12-17h</t>
  </si>
  <si>
    <t>Post Op T3</t>
  </si>
  <si>
    <t>2023-06-04  19:12 (04:12PM)</t>
  </si>
  <si>
    <t>2023-06-05 00:04 (09:04PM)</t>
  </si>
  <si>
    <t>5:50</t>
  </si>
  <si>
    <t>2023-06-05 05:55 (02:55AM)</t>
  </si>
  <si>
    <t>11:55</t>
  </si>
  <si>
    <t>2023-06-05 01:01 (10:01PM)</t>
  </si>
  <si>
    <t>1:00</t>
  </si>
  <si>
    <t xml:space="preserve">2023-06-05 06:09 (03:09AM) </t>
  </si>
  <si>
    <t>6:35</t>
  </si>
  <si>
    <t xml:space="preserve">2023-06-05 14:17 (11:17AM) </t>
  </si>
  <si>
    <t>14:40</t>
  </si>
  <si>
    <t xml:space="preserve">2023-06-04 23:09 (08:09PM) </t>
  </si>
  <si>
    <t>1:10</t>
  </si>
  <si>
    <t>2023-06-05 06:18 (03:18AM)</t>
  </si>
  <si>
    <t>8:10</t>
  </si>
  <si>
    <t>2023-06-05 14:27 (11:27AM)</t>
  </si>
  <si>
    <t>16:35</t>
  </si>
  <si>
    <t>2023-06-04 22:07 (07:07PM)</t>
  </si>
  <si>
    <t>3:05</t>
  </si>
  <si>
    <t xml:space="preserve">2023-06-05 06:02 (03:02AM) </t>
  </si>
  <si>
    <t>9:15</t>
  </si>
  <si>
    <t>2023-06-05 14:03 (11:03AM)</t>
  </si>
  <si>
    <t>17:10</t>
  </si>
  <si>
    <t>2023-06-05 01:15 (10:15PM)</t>
  </si>
  <si>
    <t>2023-06-05 06:27 (03:27AM)</t>
  </si>
  <si>
    <t>6:05</t>
  </si>
  <si>
    <t>2023-06-05 14:09 (11:09AM)</t>
  </si>
  <si>
    <t>13:50</t>
  </si>
  <si>
    <t>Post Surgery Pain Exam Acute Peaks</t>
  </si>
  <si>
    <t>Glasgow #1</t>
  </si>
  <si>
    <t>Glasgow #2</t>
  </si>
  <si>
    <t>Glasgow #3</t>
  </si>
  <si>
    <t>Algometry #1</t>
  </si>
  <si>
    <t xml:space="preserve"> Algometry #2</t>
  </si>
  <si>
    <t>Algometry #3</t>
  </si>
  <si>
    <t>Average</t>
  </si>
  <si>
    <t>Palpation #1</t>
  </si>
  <si>
    <t xml:space="preserve"> Palpation #2</t>
  </si>
  <si>
    <t>Palpation #3</t>
  </si>
  <si>
    <t>Pain Trace Annotations</t>
  </si>
  <si>
    <t>Athena</t>
  </si>
  <si>
    <t>Dott</t>
  </si>
  <si>
    <t>Gitano</t>
  </si>
  <si>
    <t>Nova</t>
  </si>
  <si>
    <t>Ratona</t>
  </si>
  <si>
    <t>﻿﻿﻿Placing IV catheter</t>
  </si>
  <si>
    <t>﻿﻿﻿Anesthetic induction</t>
  </si>
  <si>
    <t>﻿﻿﻿Clipping abdominal hair</t>
  </si>
  <si>
    <t>﻿﻿﻿Transferring to SX suite</t>
  </si>
  <si>
    <t>﻿﻿﻿Attaching all monitoring leads</t>
  </si>
  <si>
    <t>F</t>
  </si>
  <si>
    <t>Initial incision</t>
  </si>
  <si>
    <t>G</t>
  </si>
  <si>
    <t>﻿﻿﻿First cannulation</t>
  </si>
  <si>
    <t>H</t>
  </si>
  <si>
    <t>﻿﻿﻿Insufflation</t>
  </si>
  <si>
    <t>I</t>
  </si>
  <si>
    <t>﻿﻿﻿Laparoscope introduction</t>
  </si>
  <si>
    <t>J</t>
  </si>
  <si>
    <t>Second port introduction</t>
  </si>
  <si>
    <t>K</t>
  </si>
  <si>
    <t>Tilting table</t>
  </si>
  <si>
    <t>L</t>
  </si>
  <si>
    <t>Retracting abdominal organs</t>
  </si>
  <si>
    <t>M</t>
  </si>
  <si>
    <t>﻿﻿﻿Grasping proper ligament</t>
  </si>
  <si>
    <t>N</t>
  </si>
  <si>
    <t>﻿﻿﻿Elevation of ovary</t>
  </si>
  <si>
    <t>O</t>
  </si>
  <si>
    <t>﻿﻿﻿Placing stay suture for ovary</t>
  </si>
  <si>
    <t>P</t>
  </si>
  <si>
    <t>﻿﻿﻿Electrocautery</t>
  </si>
  <si>
    <t>Q</t>
  </si>
  <si>
    <t>Removal of ovary through port</t>
  </si>
  <si>
    <t>﻿﻿﻿De-insufflation</t>
  </si>
  <si>
    <t>S</t>
  </si>
  <si>
    <t xml:space="preserve">﻿﻿﻿Removal of cannula </t>
  </si>
  <si>
    <t>Bupivacaine SQ</t>
  </si>
  <si>
    <t>﻿﻿﻿Bupivacaine mesovarial</t>
  </si>
  <si>
    <t>V</t>
  </si>
  <si>
    <t>﻿﻿﻿Closing sutures</t>
  </si>
  <si>
    <t>W</t>
  </si>
  <si>
    <t>﻿﻿﻿Extubation</t>
  </si>
  <si>
    <t xml:space="preserve"> </t>
  </si>
  <si>
    <t>X</t>
  </si>
  <si>
    <t>﻿﻿﻿Placing in kennel</t>
  </si>
  <si>
    <t>﻿﻿﻿Manual palpation for Glasgow</t>
  </si>
  <si>
    <t>Z</t>
  </si>
  <si>
    <t>﻿﻿﻿Pressure algometry reading</t>
  </si>
  <si>
    <t>Towel Clamps</t>
  </si>
  <si>
    <t>Move Patient</t>
  </si>
  <si>
    <t>Lidocaine</t>
  </si>
  <si>
    <t>Ketamine</t>
  </si>
  <si>
    <t>Waiting on Table</t>
  </si>
  <si>
    <t>AF</t>
  </si>
  <si>
    <t xml:space="preserve">Clamp </t>
  </si>
  <si>
    <t>Clamp</t>
  </si>
  <si>
    <t>Arterial Line</t>
  </si>
  <si>
    <t>Incision 2</t>
  </si>
  <si>
    <t>Cannula 2</t>
  </si>
  <si>
    <t>Other</t>
  </si>
  <si>
    <t>Total N Peaks</t>
  </si>
  <si>
    <t>Short Name</t>
  </si>
  <si>
    <t>Dog 1</t>
  </si>
  <si>
    <t>Average Sx</t>
  </si>
  <si>
    <t>Dog 2</t>
  </si>
  <si>
    <t>Dog 3</t>
  </si>
  <si>
    <t>Dog 4</t>
  </si>
  <si>
    <t>Dog 5</t>
  </si>
  <si>
    <t>Dog 6</t>
  </si>
  <si>
    <t>New PT AVG</t>
  </si>
  <si>
    <t>Avg T1</t>
  </si>
  <si>
    <t>Avg T2</t>
  </si>
  <si>
    <t>Avg T3</t>
  </si>
  <si>
    <t>STD DEV T1</t>
  </si>
  <si>
    <t>STD DEV T2</t>
  </si>
  <si>
    <t>STD DEV T3</t>
  </si>
  <si>
    <t xml:space="preserve">1 PT△ </t>
  </si>
  <si>
    <t xml:space="preserve">2 PT△ </t>
  </si>
  <si>
    <t xml:space="preserve">3 PT△ </t>
  </si>
  <si>
    <t xml:space="preserve">4 PT△ </t>
  </si>
  <si>
    <t xml:space="preserve">5 PT△ </t>
  </si>
  <si>
    <t xml:space="preserve">6 PT△ </t>
  </si>
  <si>
    <t xml:space="preserve">7 PT△ </t>
  </si>
  <si>
    <t xml:space="preserve">8 PT△ </t>
  </si>
  <si>
    <t xml:space="preserve">9 PT△ </t>
  </si>
  <si>
    <t xml:space="preserve">10 PT△ </t>
  </si>
  <si>
    <t xml:space="preserve">11 PT△ </t>
  </si>
  <si>
    <t xml:space="preserve">12 PT△ </t>
  </si>
  <si>
    <t xml:space="preserve">13 PT△ </t>
  </si>
  <si>
    <t xml:space="preserve">14 PT△ </t>
  </si>
  <si>
    <t>1 TP</t>
  </si>
  <si>
    <t>2 TP</t>
  </si>
  <si>
    <t>3 TP</t>
  </si>
  <si>
    <t>4 TP</t>
  </si>
  <si>
    <t>5 TP</t>
  </si>
  <si>
    <t>6 TP</t>
  </si>
  <si>
    <t>7 TP</t>
  </si>
  <si>
    <t>8 TP</t>
  </si>
  <si>
    <t>9 TP</t>
  </si>
  <si>
    <t>10 TP</t>
  </si>
  <si>
    <t>11 TP</t>
  </si>
  <si>
    <t>12 TP</t>
  </si>
  <si>
    <t>13 TP</t>
  </si>
  <si>
    <t>14 TP</t>
  </si>
  <si>
    <t xml:space="preserve">GV </t>
  </si>
  <si>
    <t>MC</t>
  </si>
  <si>
    <t>Total Baseline Average Full trace) but only F-W acute peak average</t>
  </si>
  <si>
    <t>B AVG F_W</t>
  </si>
  <si>
    <t>B Delta F_W</t>
  </si>
  <si>
    <t>PT AVG ALL</t>
  </si>
  <si>
    <t>PT AVG F_W</t>
  </si>
  <si>
    <t>Surgery Annotations</t>
  </si>
  <si>
    <t>All annotations</t>
  </si>
  <si>
    <t>BI</t>
  </si>
  <si>
    <t>BF</t>
  </si>
  <si>
    <t>TP_I</t>
  </si>
  <si>
    <t>TP_F</t>
  </si>
  <si>
    <t>DD</t>
  </si>
  <si>
    <t>Surgery only (F-W annotations)</t>
  </si>
  <si>
    <t>BI (F)</t>
  </si>
  <si>
    <t>BF (W)</t>
  </si>
  <si>
    <t>Extubation time</t>
  </si>
  <si>
    <t>PE Time</t>
  </si>
  <si>
    <t>PE time post Extubation</t>
  </si>
  <si>
    <t>Y#1</t>
  </si>
  <si>
    <t>Y#2</t>
  </si>
  <si>
    <t>Y#3</t>
  </si>
  <si>
    <t>Z#1</t>
  </si>
  <si>
    <t>Z#2</t>
  </si>
  <si>
    <t>Z#3</t>
  </si>
  <si>
    <t xml:space="preserve">BI (if annotated) </t>
  </si>
  <si>
    <t>Definitions</t>
  </si>
  <si>
    <t>LAP PT data</t>
  </si>
  <si>
    <t xml:space="preserve">Sheet containing the acute paintrace peaks and baseline average and deltas from the laproscopic surgery traces </t>
  </si>
  <si>
    <t>LAP BI_BF</t>
  </si>
  <si>
    <t>Sheet containing the baseline final and initial from anaesthetic induction to extubation during laproscopy surgery</t>
  </si>
  <si>
    <t>BI (LAP)</t>
  </si>
  <si>
    <t xml:space="preserve">Baseline value at annotation 'B', or at the first annotation that would follow 'B'  (ie: 'C' or 'D' - based on annotation list given, these would occur after Anesthesia induction) </t>
  </si>
  <si>
    <t>BF (LAP)</t>
  </si>
  <si>
    <t xml:space="preserve">Baseline values at annotation 'W' </t>
  </si>
  <si>
    <t>PE BI_BF</t>
  </si>
  <si>
    <t>Sheet containing the baseline final and initial from the pain exams post laprscopy surgery</t>
  </si>
  <si>
    <t>BI (PE)</t>
  </si>
  <si>
    <t>baseline value at a steady point near the start of the trace, after calibrations if present</t>
  </si>
  <si>
    <t>BF (PE)</t>
  </si>
  <si>
    <t>baseline value at a steady point near the end of the trace, after annotations related to the pain exam</t>
  </si>
  <si>
    <t xml:space="preserve">Pain Exams (PE) </t>
  </si>
  <si>
    <t xml:space="preserve">Sheet containing the acute paintrace peaks and baseline avergae and deltas from the pain exam procedure which consists of manual palpation for Glasgow, and pressure algometer reading </t>
  </si>
  <si>
    <t>Colour defintions</t>
  </si>
  <si>
    <t xml:space="preserve">Below threshold of  0.5 </t>
  </si>
  <si>
    <t xml:space="preserve">Baseline change (absence of acute peak) </t>
  </si>
  <si>
    <t>Requires review</t>
  </si>
  <si>
    <t xml:space="preserve">Positive peak </t>
  </si>
  <si>
    <t>KH to review</t>
  </si>
  <si>
    <t>Analyst to review</t>
  </si>
  <si>
    <t>Oscillating Baseline</t>
  </si>
  <si>
    <t>* No movement didn't make a huge difference so leave it in</t>
  </si>
  <si>
    <t>Transfer to Sx</t>
  </si>
  <si>
    <t xml:space="preserve">Towel Clamp </t>
  </si>
  <si>
    <t>Towel Clamp</t>
  </si>
  <si>
    <t>Another Incision</t>
  </si>
  <si>
    <t>Tilting Table</t>
  </si>
  <si>
    <t>Retracting organs</t>
  </si>
  <si>
    <t>Cannula Replacement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</si>
</sst>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x14ac:knownFonts="1">
    <font>
      <sz val="11"/>
      <color theme="1"/>
      <name val="Calibri"/>
      <family val="2"/>
      <scheme val="minor"/>
    </font>
    <font>
      <sz val="12"/>
      <color theme="1"/>
      <name val="Calibri"/>
      <family val="2"/>
      <scheme val="minor"/>
    </font>
    <font>
      <sz val="12"/>
      <color theme="1"/>
      <name val="Calibri"/>
      <family val="2"/>
      <scheme val="minor"/>
    </font>
    <font>
      <b/>
      <sz val="12"/>
      <color rgb="FF000000"/>
      <name val="Calibri"/>
      <family val="2"/>
      <scheme val="minor"/>
    </font>
    <font>
      <sz val="12"/>
      <color rgb="FF000000"/>
      <name val="Calibri"/>
      <family val="2"/>
      <scheme val="minor"/>
    </font>
    <font>
      <sz val="11"/>
      <color rgb="FF000000"/>
      <name val="Calibri"/>
      <family val="2"/>
      <scheme val="minor"/>
    </font>
    <font>
      <sz val="12"/>
      <color theme="1"/>
      <name val="Helvetica"/>
      <family val="2"/>
    </font>
    <font>
      <b/>
      <sz val="11"/>
      <color theme="1"/>
      <name val="Calibri"/>
      <family val="2"/>
      <scheme val="minor"/>
    </font>
    <font>
      <b/>
      <sz val="14"/>
      <color theme="1"/>
      <name val="Calibri"/>
      <family val="2"/>
      <scheme val="minor"/>
    </font>
    <font>
      <b/>
      <sz val="12"/>
      <color theme="1"/>
      <name val="Helvetica"/>
      <family val="2"/>
    </font>
    <font>
      <u/>
      <sz val="11"/>
      <color theme="10"/>
      <name val="Calibri"/>
      <family val="2"/>
      <scheme val="minor"/>
    </font>
    <font>
      <b/>
      <sz val="12"/>
      <name val="Calibri"/>
      <family val="2"/>
      <scheme val="minor"/>
    </font>
    <font>
      <sz val="11"/>
      <color theme="5"/>
      <name val="Calibri"/>
      <family val="2"/>
      <scheme val="minor"/>
    </font>
    <font>
      <sz val="12"/>
      <name val="Calibri"/>
      <family val="2"/>
      <scheme val="minor"/>
    </font>
    <font>
      <b/>
      <sz val="11"/>
      <color rgb="FF000000"/>
      <name val="Calibri"/>
      <family val="2"/>
      <scheme val="minor"/>
    </font>
    <font>
      <b/>
      <u/>
      <sz val="20"/>
      <color theme="1"/>
      <name val="Calibri"/>
      <family val="2"/>
      <scheme val="minor"/>
    </font>
    <font>
      <sz val="8"/>
      <name val="Calibri"/>
      <family val="2"/>
      <scheme val="minor"/>
    </font>
    <font>
      <b/>
      <sz val="11"/>
      <color theme="0"/>
      <name val="Calibri"/>
      <family val="2"/>
      <scheme val="minor"/>
    </font>
    <font>
      <b/>
      <sz val="11"/>
      <name val="Calibri"/>
      <family val="2"/>
      <scheme val="minor"/>
    </font>
    <font>
      <b/>
      <sz val="12"/>
      <color theme="1"/>
      <name val="Calibri"/>
      <family val="2"/>
      <scheme val="minor"/>
    </font>
  </fonts>
  <fills count="32">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rgb="FFFFFFFF"/>
        <bgColor rgb="FF000000"/>
      </patternFill>
    </fill>
    <fill>
      <patternFill patternType="solid">
        <fgColor theme="4" tint="0.59999389629810485"/>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40FF"/>
        <bgColor indexed="64"/>
      </patternFill>
    </fill>
    <fill>
      <patternFill patternType="solid">
        <fgColor theme="9" tint="0.39997558519241921"/>
        <bgColor indexed="64"/>
      </patternFill>
    </fill>
    <fill>
      <patternFill patternType="solid">
        <fgColor theme="9" tint="0.39997558519241921"/>
        <bgColor rgb="FF000000"/>
      </patternFill>
    </fill>
    <fill>
      <patternFill patternType="solid">
        <fgColor theme="5"/>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6"/>
        <bgColor theme="6"/>
      </patternFill>
    </fill>
    <fill>
      <patternFill patternType="solid">
        <fgColor theme="6" tint="0.79998168889431442"/>
        <bgColor theme="6" tint="0.79998168889431442"/>
      </patternFill>
    </fill>
    <fill>
      <patternFill patternType="solid">
        <fgColor theme="2" tint="-9.9978637043366805E-2"/>
        <bgColor rgb="FF000000"/>
      </patternFill>
    </fill>
    <fill>
      <patternFill patternType="solid">
        <fgColor theme="0" tint="-0.34998626667073579"/>
        <bgColor rgb="FF000000"/>
      </patternFill>
    </fill>
    <fill>
      <patternFill patternType="solid">
        <fgColor theme="2" tint="-0.249977111117893"/>
        <bgColor theme="6" tint="0.79998168889431442"/>
      </patternFill>
    </fill>
    <fill>
      <patternFill patternType="solid">
        <fgColor theme="2" tint="-0.249977111117893"/>
        <bgColor rgb="FF000000"/>
      </patternFill>
    </fill>
    <fill>
      <patternFill patternType="solid">
        <fgColor theme="2" tint="-0.249977111117893"/>
        <bgColor indexed="64"/>
      </patternFill>
    </fill>
    <fill>
      <patternFill patternType="solid">
        <fgColor theme="0" tint="-0.14999847407452621"/>
        <bgColor indexed="64"/>
      </patternFill>
    </fill>
    <fill>
      <patternFill patternType="solid">
        <fgColor theme="0" tint="-0.14999847407452621"/>
        <bgColor rgb="FF000000"/>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0" tint="-0.34998626667073579"/>
        <bgColor indexed="64"/>
      </patternFill>
    </fill>
    <fill>
      <patternFill patternType="solid">
        <fgColor theme="7" tint="0.59999389629810485"/>
        <bgColor indexed="64"/>
      </patternFill>
    </fill>
    <fill>
      <patternFill patternType="solid">
        <fgColor rgb="FFFFC00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diagonal/>
    </border>
    <border>
      <left/>
      <right/>
      <top style="medium">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style="medium">
        <color rgb="FF000000"/>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10" fillId="0" borderId="0" applyNumberFormat="0" applyFill="0" applyBorder="0" applyAlignment="0" applyProtection="0"/>
  </cellStyleXfs>
  <cellXfs count="385">
    <xf numFmtId="0" fontId="0" fillId="0" borderId="0" xfId="0"/>
    <xf numFmtId="0" fontId="3" fillId="0" borderId="1" xfId="0" applyFont="1" applyBorder="1" applyAlignment="1">
      <alignment horizontal="center" vertical="center"/>
    </xf>
    <xf numFmtId="0" fontId="0" fillId="0" borderId="1" xfId="0" applyBorder="1"/>
    <xf numFmtId="0" fontId="5" fillId="0" borderId="0" xfId="0" applyFont="1"/>
    <xf numFmtId="0" fontId="4" fillId="0" borderId="1" xfId="0" applyFont="1" applyBorder="1" applyAlignment="1">
      <alignment horizontal="center"/>
    </xf>
    <xf numFmtId="16" fontId="4" fillId="0" borderId="1" xfId="0" applyNumberFormat="1" applyFont="1" applyBorder="1" applyAlignment="1">
      <alignment horizontal="center"/>
    </xf>
    <xf numFmtId="21" fontId="4" fillId="0" borderId="1" xfId="0" applyNumberFormat="1" applyFont="1" applyBorder="1"/>
    <xf numFmtId="0" fontId="8" fillId="0" borderId="0" xfId="0" applyFont="1" applyAlignment="1">
      <alignment horizontal="center"/>
    </xf>
    <xf numFmtId="0" fontId="11" fillId="0" borderId="1" xfId="1" applyFont="1" applyBorder="1" applyAlignment="1">
      <alignment horizontal="center" vertical="center"/>
    </xf>
    <xf numFmtId="0" fontId="3" fillId="0" borderId="3" xfId="0" applyFont="1" applyBorder="1" applyAlignment="1">
      <alignment horizontal="center" vertical="center"/>
    </xf>
    <xf numFmtId="16" fontId="4" fillId="0" borderId="3" xfId="0" applyNumberFormat="1" applyFont="1" applyBorder="1" applyAlignment="1">
      <alignment horizont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21" fontId="4" fillId="0" borderId="4" xfId="0" applyNumberFormat="1" applyFont="1" applyBorder="1"/>
    <xf numFmtId="0" fontId="4" fillId="0" borderId="4" xfId="0" applyFont="1" applyBorder="1" applyAlignment="1">
      <alignment horizontal="center"/>
    </xf>
    <xf numFmtId="0" fontId="3" fillId="4" borderId="15" xfId="0" applyFont="1" applyFill="1" applyBorder="1" applyAlignment="1">
      <alignment horizontal="center" vertical="center"/>
    </xf>
    <xf numFmtId="0" fontId="3" fillId="4" borderId="16" xfId="0" applyFont="1" applyFill="1" applyBorder="1" applyAlignment="1">
      <alignment horizontal="center" vertical="center"/>
    </xf>
    <xf numFmtId="0" fontId="3" fillId="4" borderId="17" xfId="0" applyFont="1" applyFill="1" applyBorder="1" applyAlignment="1">
      <alignment horizontal="center" vertical="center"/>
    </xf>
    <xf numFmtId="16" fontId="4" fillId="0" borderId="18" xfId="0" applyNumberFormat="1" applyFont="1" applyBorder="1" applyAlignment="1">
      <alignment horizontal="center"/>
    </xf>
    <xf numFmtId="0" fontId="3" fillId="0" borderId="21" xfId="0" applyFont="1" applyBorder="1" applyAlignment="1">
      <alignment horizontal="center" vertical="center"/>
    </xf>
    <xf numFmtId="0" fontId="3" fillId="4" borderId="22" xfId="0" applyFont="1" applyFill="1" applyBorder="1" applyAlignment="1">
      <alignment horizontal="center" vertical="center"/>
    </xf>
    <xf numFmtId="0" fontId="4" fillId="0" borderId="8" xfId="0" applyFont="1" applyBorder="1" applyAlignment="1">
      <alignment horizontal="center"/>
    </xf>
    <xf numFmtId="0" fontId="4" fillId="0" borderId="10" xfId="0" applyFont="1" applyBorder="1" applyAlignment="1">
      <alignment horizontal="center"/>
    </xf>
    <xf numFmtId="16" fontId="4" fillId="0" borderId="5" xfId="0" applyNumberFormat="1" applyFont="1" applyBorder="1" applyAlignment="1">
      <alignment horizontal="center"/>
    </xf>
    <xf numFmtId="21" fontId="0" fillId="0" borderId="8" xfId="0" applyNumberFormat="1" applyBorder="1"/>
    <xf numFmtId="21" fontId="0" fillId="0" borderId="1" xfId="0" applyNumberFormat="1" applyBorder="1"/>
    <xf numFmtId="2" fontId="4" fillId="0" borderId="8" xfId="0" applyNumberFormat="1" applyFont="1" applyBorder="1"/>
    <xf numFmtId="0" fontId="0" fillId="5" borderId="1" xfId="0" applyFill="1" applyBorder="1"/>
    <xf numFmtId="2" fontId="3" fillId="0" borderId="6" xfId="0" applyNumberFormat="1" applyFont="1" applyBorder="1" applyAlignment="1">
      <alignment horizontal="center" vertical="center"/>
    </xf>
    <xf numFmtId="2" fontId="3" fillId="4" borderId="16" xfId="0" applyNumberFormat="1" applyFont="1" applyFill="1" applyBorder="1" applyAlignment="1">
      <alignment horizontal="center" vertical="center"/>
    </xf>
    <xf numFmtId="2" fontId="3" fillId="4" borderId="22" xfId="0" applyNumberFormat="1" applyFont="1" applyFill="1" applyBorder="1" applyAlignment="1">
      <alignment horizontal="center" vertical="center"/>
    </xf>
    <xf numFmtId="2" fontId="4" fillId="0" borderId="1" xfId="0" applyNumberFormat="1" applyFont="1" applyBorder="1"/>
    <xf numFmtId="2" fontId="0" fillId="0" borderId="1" xfId="0" applyNumberFormat="1" applyBorder="1"/>
    <xf numFmtId="2" fontId="0" fillId="0" borderId="3" xfId="0" applyNumberFormat="1" applyBorder="1"/>
    <xf numFmtId="2" fontId="4" fillId="0" borderId="4" xfId="0" applyNumberFormat="1" applyFont="1" applyBorder="1"/>
    <xf numFmtId="0" fontId="0" fillId="3" borderId="1" xfId="0" applyFill="1" applyBorder="1"/>
    <xf numFmtId="0" fontId="7" fillId="0" borderId="1" xfId="0" applyFont="1" applyBorder="1"/>
    <xf numFmtId="0" fontId="0" fillId="6" borderId="1" xfId="0" applyFill="1" applyBorder="1"/>
    <xf numFmtId="0" fontId="0" fillId="0" borderId="1" xfId="0" applyBorder="1" applyAlignment="1">
      <alignment wrapText="1"/>
    </xf>
    <xf numFmtId="0" fontId="0" fillId="0" borderId="1" xfId="0" applyBorder="1" applyAlignment="1">
      <alignment horizontal="left" wrapText="1"/>
    </xf>
    <xf numFmtId="0" fontId="0" fillId="7" borderId="1" xfId="0" applyFill="1" applyBorder="1"/>
    <xf numFmtId="0" fontId="3" fillId="0" borderId="8" xfId="0" applyFont="1" applyBorder="1" applyAlignment="1">
      <alignment horizontal="center"/>
    </xf>
    <xf numFmtId="0" fontId="3" fillId="0" borderId="10" xfId="0" applyFont="1" applyBorder="1" applyAlignment="1">
      <alignment horizontal="center"/>
    </xf>
    <xf numFmtId="0" fontId="3" fillId="0" borderId="23" xfId="0" applyFont="1" applyBorder="1" applyAlignment="1">
      <alignment horizontal="center"/>
    </xf>
    <xf numFmtId="16" fontId="4" fillId="0" borderId="13" xfId="0" applyNumberFormat="1" applyFont="1" applyBorder="1" applyAlignment="1">
      <alignment horizontal="center"/>
    </xf>
    <xf numFmtId="2" fontId="4" fillId="0" borderId="23" xfId="0" applyNumberFormat="1" applyFont="1" applyBorder="1"/>
    <xf numFmtId="2" fontId="4" fillId="5" borderId="2" xfId="0" applyNumberFormat="1" applyFont="1" applyFill="1" applyBorder="1"/>
    <xf numFmtId="2" fontId="4" fillId="0" borderId="2" xfId="0" applyNumberFormat="1" applyFont="1" applyBorder="1" applyAlignment="1">
      <alignment horizontal="center" vertical="center"/>
    </xf>
    <xf numFmtId="0" fontId="3" fillId="0" borderId="19" xfId="0" applyFont="1" applyBorder="1" applyAlignment="1">
      <alignment horizontal="center"/>
    </xf>
    <xf numFmtId="2" fontId="4" fillId="0" borderId="19" xfId="0" applyNumberFormat="1" applyFont="1" applyBorder="1"/>
    <xf numFmtId="0" fontId="3" fillId="0" borderId="6" xfId="0" applyFont="1" applyBorder="1" applyAlignment="1">
      <alignment horizontal="center"/>
    </xf>
    <xf numFmtId="16" fontId="4" fillId="0" borderId="21" xfId="0" applyNumberFormat="1" applyFont="1" applyBorder="1" applyAlignment="1">
      <alignment horizontal="center"/>
    </xf>
    <xf numFmtId="2" fontId="4" fillId="0" borderId="6" xfId="0" applyNumberFormat="1" applyFont="1" applyBorder="1"/>
    <xf numFmtId="2" fontId="4" fillId="0" borderId="12" xfId="0" applyNumberFormat="1" applyFont="1" applyBorder="1"/>
    <xf numFmtId="2" fontId="4" fillId="0" borderId="10" xfId="0" applyNumberFormat="1" applyFont="1" applyBorder="1"/>
    <xf numFmtId="21" fontId="0" fillId="0" borderId="10" xfId="0" applyNumberFormat="1" applyBorder="1"/>
    <xf numFmtId="21" fontId="0" fillId="0" borderId="4" xfId="0" applyNumberFormat="1" applyBorder="1"/>
    <xf numFmtId="0" fontId="3" fillId="0" borderId="2" xfId="0" applyFont="1" applyBorder="1" applyAlignment="1">
      <alignment horizontal="center" vertical="center"/>
    </xf>
    <xf numFmtId="0" fontId="4" fillId="0" borderId="6" xfId="0" applyFont="1" applyBorder="1" applyAlignment="1">
      <alignment horizontal="center"/>
    </xf>
    <xf numFmtId="21" fontId="4" fillId="0" borderId="12" xfId="0" applyNumberFormat="1" applyFont="1" applyBorder="1"/>
    <xf numFmtId="0" fontId="4" fillId="0" borderId="7" xfId="0" applyFont="1" applyBorder="1" applyAlignment="1">
      <alignment horizontal="center" vertical="center"/>
    </xf>
    <xf numFmtId="0" fontId="4" fillId="0" borderId="11" xfId="0" applyFont="1" applyBorder="1" applyAlignment="1">
      <alignment horizontal="center" vertical="center"/>
    </xf>
    <xf numFmtId="0" fontId="4" fillId="0" borderId="9" xfId="0" applyFont="1" applyBorder="1" applyAlignment="1">
      <alignment horizontal="center" vertical="center"/>
    </xf>
    <xf numFmtId="0" fontId="0" fillId="2" borderId="25" xfId="0" applyFill="1" applyBorder="1"/>
    <xf numFmtId="21" fontId="4" fillId="2" borderId="12" xfId="0" applyNumberFormat="1" applyFont="1" applyFill="1" applyBorder="1"/>
    <xf numFmtId="2" fontId="4" fillId="2" borderId="8" xfId="0" applyNumberFormat="1" applyFont="1" applyFill="1" applyBorder="1"/>
    <xf numFmtId="2" fontId="4" fillId="2" borderId="1" xfId="0" applyNumberFormat="1" applyFont="1" applyFill="1" applyBorder="1"/>
    <xf numFmtId="2" fontId="4" fillId="2" borderId="1" xfId="0" applyNumberFormat="1" applyFont="1" applyFill="1" applyBorder="1" applyAlignment="1">
      <alignment horizontal="center" vertical="center"/>
    </xf>
    <xf numFmtId="2" fontId="0" fillId="2" borderId="1" xfId="0" applyNumberFormat="1" applyFill="1" applyBorder="1"/>
    <xf numFmtId="2" fontId="0" fillId="2" borderId="3" xfId="0" applyNumberFormat="1" applyFill="1" applyBorder="1"/>
    <xf numFmtId="0" fontId="0" fillId="2" borderId="1" xfId="0" applyFill="1" applyBorder="1"/>
    <xf numFmtId="0" fontId="0" fillId="2" borderId="9" xfId="0" applyFill="1" applyBorder="1"/>
    <xf numFmtId="2" fontId="4" fillId="2" borderId="12" xfId="0" applyNumberFormat="1" applyFont="1" applyFill="1" applyBorder="1" applyAlignment="1">
      <alignment horizontal="center" vertical="center"/>
    </xf>
    <xf numFmtId="2" fontId="0" fillId="2" borderId="4" xfId="0" applyNumberFormat="1" applyFill="1" applyBorder="1"/>
    <xf numFmtId="2" fontId="0" fillId="2" borderId="5" xfId="0" applyNumberFormat="1" applyFill="1" applyBorder="1"/>
    <xf numFmtId="0" fontId="0" fillId="2" borderId="4" xfId="0" applyFill="1" applyBorder="1"/>
    <xf numFmtId="0" fontId="0" fillId="2" borderId="3" xfId="0" applyFill="1" applyBorder="1"/>
    <xf numFmtId="0" fontId="0" fillId="2" borderId="5" xfId="0" applyFill="1" applyBorder="1"/>
    <xf numFmtId="21" fontId="0" fillId="0" borderId="3" xfId="0" applyNumberFormat="1" applyBorder="1"/>
    <xf numFmtId="0" fontId="3" fillId="4" borderId="6"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7" xfId="0" applyFont="1" applyFill="1" applyBorder="1" applyAlignment="1">
      <alignment horizontal="center" vertical="center"/>
    </xf>
    <xf numFmtId="0" fontId="4" fillId="0" borderId="8" xfId="0" applyFont="1" applyBorder="1" applyAlignment="1">
      <alignment horizontal="center" vertical="center"/>
    </xf>
    <xf numFmtId="0" fontId="4" fillId="0" borderId="10" xfId="0" applyFont="1" applyBorder="1" applyAlignment="1">
      <alignment horizontal="center" vertical="center"/>
    </xf>
    <xf numFmtId="0" fontId="3" fillId="0" borderId="26" xfId="0" applyFont="1" applyBorder="1" applyAlignment="1">
      <alignment horizontal="center" vertical="center"/>
    </xf>
    <xf numFmtId="0" fontId="4" fillId="0" borderId="27" xfId="0" applyFont="1" applyBorder="1"/>
    <xf numFmtId="0" fontId="4" fillId="0" borderId="28" xfId="0" applyFont="1" applyBorder="1"/>
    <xf numFmtId="0" fontId="0" fillId="2" borderId="11" xfId="0" applyFill="1" applyBorder="1"/>
    <xf numFmtId="21" fontId="0" fillId="0" borderId="29" xfId="0" applyNumberFormat="1" applyBorder="1"/>
    <xf numFmtId="21" fontId="0" fillId="0" borderId="9" xfId="0" applyNumberFormat="1" applyBorder="1"/>
    <xf numFmtId="0" fontId="8" fillId="0" borderId="1" xfId="0" applyFont="1" applyBorder="1" applyAlignment="1">
      <alignment horizontal="center"/>
    </xf>
    <xf numFmtId="0" fontId="6" fillId="0" borderId="1" xfId="0" applyFont="1" applyBorder="1" applyAlignment="1">
      <alignment horizontal="left"/>
    </xf>
    <xf numFmtId="0" fontId="0" fillId="8" borderId="1" xfId="0" applyFill="1" applyBorder="1"/>
    <xf numFmtId="0" fontId="0" fillId="0" borderId="1" xfId="0" applyBorder="1" applyAlignment="1">
      <alignment horizontal="center"/>
    </xf>
    <xf numFmtId="0" fontId="0" fillId="0" borderId="30" xfId="0" applyBorder="1" applyAlignment="1">
      <alignment horizontal="center"/>
    </xf>
    <xf numFmtId="0" fontId="0" fillId="0" borderId="0" xfId="0" applyAlignment="1">
      <alignment horizontal="center"/>
    </xf>
    <xf numFmtId="0" fontId="0" fillId="0" borderId="31" xfId="0" applyBorder="1" applyAlignment="1">
      <alignment horizontal="center"/>
    </xf>
    <xf numFmtId="0" fontId="0" fillId="9" borderId="1" xfId="0" applyFill="1" applyBorder="1"/>
    <xf numFmtId="0" fontId="3" fillId="10" borderId="25" xfId="0" applyFont="1" applyFill="1" applyBorder="1" applyAlignment="1">
      <alignment horizontal="center" vertical="center"/>
    </xf>
    <xf numFmtId="0" fontId="3" fillId="10" borderId="1" xfId="0" applyFont="1" applyFill="1" applyBorder="1" applyAlignment="1">
      <alignment horizontal="center" vertical="center"/>
    </xf>
    <xf numFmtId="0" fontId="2" fillId="0" borderId="0" xfId="0" applyFont="1"/>
    <xf numFmtId="0" fontId="4" fillId="0" borderId="0" xfId="0" applyFont="1"/>
    <xf numFmtId="21" fontId="0" fillId="2" borderId="1" xfId="0" applyNumberFormat="1" applyFill="1" applyBorder="1"/>
    <xf numFmtId="0" fontId="12" fillId="11" borderId="30" xfId="0" applyFont="1" applyFill="1" applyBorder="1"/>
    <xf numFmtId="16" fontId="4" fillId="9" borderId="1" xfId="0" applyNumberFormat="1" applyFont="1" applyFill="1" applyBorder="1" applyAlignment="1">
      <alignment horizontal="center"/>
    </xf>
    <xf numFmtId="2" fontId="0" fillId="5" borderId="1" xfId="0" applyNumberFormat="1" applyFill="1" applyBorder="1"/>
    <xf numFmtId="2" fontId="0" fillId="7" borderId="1" xfId="0" applyNumberFormat="1" applyFill="1" applyBorder="1"/>
    <xf numFmtId="2" fontId="0" fillId="2" borderId="9" xfId="0" applyNumberFormat="1" applyFill="1" applyBorder="1"/>
    <xf numFmtId="2" fontId="0" fillId="8" borderId="0" xfId="0" applyNumberFormat="1" applyFill="1"/>
    <xf numFmtId="2" fontId="0" fillId="11" borderId="1" xfId="0" applyNumberFormat="1" applyFill="1" applyBorder="1"/>
    <xf numFmtId="2" fontId="0" fillId="0" borderId="9" xfId="0" applyNumberFormat="1" applyBorder="1"/>
    <xf numFmtId="2" fontId="0" fillId="0" borderId="0" xfId="0" applyNumberFormat="1"/>
    <xf numFmtId="2" fontId="0" fillId="9" borderId="1" xfId="0" applyNumberFormat="1" applyFill="1" applyBorder="1"/>
    <xf numFmtId="2" fontId="0" fillId="7" borderId="4" xfId="0" applyNumberFormat="1" applyFill="1" applyBorder="1"/>
    <xf numFmtId="2" fontId="0" fillId="2" borderId="11" xfId="0" applyNumberFormat="1" applyFill="1" applyBorder="1"/>
    <xf numFmtId="2" fontId="4" fillId="2" borderId="9" xfId="0" applyNumberFormat="1" applyFont="1" applyFill="1" applyBorder="1" applyAlignment="1">
      <alignment horizontal="center"/>
    </xf>
    <xf numFmtId="2" fontId="4" fillId="0" borderId="24" xfId="0" applyNumberFormat="1" applyFont="1" applyBorder="1" applyAlignment="1">
      <alignment horizontal="center"/>
    </xf>
    <xf numFmtId="2" fontId="4" fillId="0" borderId="7" xfId="0" applyNumberFormat="1" applyFont="1" applyBorder="1" applyAlignment="1">
      <alignment horizontal="center"/>
    </xf>
    <xf numFmtId="2" fontId="4" fillId="0" borderId="9" xfId="0" applyNumberFormat="1" applyFont="1" applyBorder="1" applyAlignment="1">
      <alignment horizontal="center"/>
    </xf>
    <xf numFmtId="2" fontId="4" fillId="0" borderId="11" xfId="0" applyNumberFormat="1" applyFont="1" applyBorder="1" applyAlignment="1">
      <alignment horizontal="center"/>
    </xf>
    <xf numFmtId="2" fontId="4" fillId="0" borderId="20" xfId="0" applyNumberFormat="1" applyFont="1" applyBorder="1" applyAlignment="1">
      <alignment horizontal="center"/>
    </xf>
    <xf numFmtId="2" fontId="4" fillId="2" borderId="12" xfId="0" applyNumberFormat="1" applyFont="1" applyFill="1" applyBorder="1"/>
    <xf numFmtId="0" fontId="13" fillId="13" borderId="0" xfId="0" applyFont="1" applyFill="1" applyAlignment="1">
      <alignment horizontal="center"/>
    </xf>
    <xf numFmtId="2" fontId="0" fillId="0" borderId="4" xfId="0" applyNumberFormat="1" applyBorder="1"/>
    <xf numFmtId="2" fontId="0" fillId="3" borderId="1" xfId="0" applyNumberFormat="1" applyFill="1" applyBorder="1"/>
    <xf numFmtId="0" fontId="0" fillId="2" borderId="0" xfId="0" applyFill="1"/>
    <xf numFmtId="164" fontId="4" fillId="0" borderId="10" xfId="0" applyNumberFormat="1" applyFont="1" applyBorder="1" applyAlignment="1">
      <alignment horizontal="center" vertical="center"/>
    </xf>
    <xf numFmtId="2" fontId="0" fillId="2" borderId="0" xfId="0" applyNumberFormat="1" applyFill="1"/>
    <xf numFmtId="0" fontId="3" fillId="0" borderId="16" xfId="0" applyFont="1" applyBorder="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xf>
    <xf numFmtId="16" fontId="4" fillId="0" borderId="0" xfId="0" applyNumberFormat="1" applyFont="1" applyAlignment="1">
      <alignment horizontal="center"/>
    </xf>
    <xf numFmtId="2" fontId="4" fillId="0" borderId="0" xfId="0" applyNumberFormat="1" applyFont="1" applyAlignment="1">
      <alignment horizontal="center" vertical="center"/>
    </xf>
    <xf numFmtId="21" fontId="0" fillId="0" borderId="0" xfId="0" applyNumberFormat="1"/>
    <xf numFmtId="0" fontId="3" fillId="0" borderId="19" xfId="0" applyFont="1" applyBorder="1" applyAlignment="1">
      <alignment horizontal="center" vertical="center"/>
    </xf>
    <xf numFmtId="0" fontId="3" fillId="0" borderId="20" xfId="0" applyFont="1" applyBorder="1" applyAlignment="1">
      <alignment horizontal="center" vertical="center"/>
    </xf>
    <xf numFmtId="2" fontId="3" fillId="0" borderId="19" xfId="0" applyNumberFormat="1" applyFont="1" applyBorder="1" applyAlignment="1">
      <alignment horizontal="center" vertical="center"/>
    </xf>
    <xf numFmtId="2" fontId="3" fillId="4" borderId="32" xfId="0" applyNumberFormat="1" applyFont="1" applyFill="1" applyBorder="1" applyAlignment="1">
      <alignment horizontal="center" vertical="center"/>
    </xf>
    <xf numFmtId="2" fontId="3" fillId="4" borderId="33" xfId="0" applyNumberFormat="1" applyFont="1" applyFill="1" applyBorder="1" applyAlignment="1">
      <alignment horizontal="center" vertical="center"/>
    </xf>
    <xf numFmtId="0" fontId="3" fillId="4" borderId="34" xfId="0" applyFont="1" applyFill="1" applyBorder="1" applyAlignment="1">
      <alignment horizontal="center" vertical="center"/>
    </xf>
    <xf numFmtId="0" fontId="3" fillId="4" borderId="32" xfId="0" applyFont="1" applyFill="1" applyBorder="1" applyAlignment="1">
      <alignment horizontal="center" vertical="center"/>
    </xf>
    <xf numFmtId="0" fontId="3" fillId="4" borderId="33" xfId="0" applyFont="1" applyFill="1" applyBorder="1" applyAlignment="1">
      <alignment horizontal="center" vertical="center"/>
    </xf>
    <xf numFmtId="16" fontId="4" fillId="0" borderId="36" xfId="0" applyNumberFormat="1" applyFont="1" applyBorder="1" applyAlignment="1">
      <alignment horizontal="center"/>
    </xf>
    <xf numFmtId="0" fontId="3" fillId="0" borderId="35" xfId="0" applyFont="1" applyBorder="1" applyAlignment="1">
      <alignment horizontal="center" vertical="center" wrapText="1"/>
    </xf>
    <xf numFmtId="0" fontId="14" fillId="0" borderId="35" xfId="0" applyFont="1" applyBorder="1" applyAlignment="1">
      <alignment horizontal="center" vertical="center" wrapText="1"/>
    </xf>
    <xf numFmtId="2" fontId="4" fillId="0" borderId="38" xfId="0" applyNumberFormat="1" applyFont="1" applyBorder="1"/>
    <xf numFmtId="2" fontId="4" fillId="0" borderId="38" xfId="0" applyNumberFormat="1" applyFont="1" applyBorder="1" applyAlignment="1">
      <alignment horizontal="center" vertical="center"/>
    </xf>
    <xf numFmtId="2" fontId="4" fillId="5" borderId="38" xfId="0" applyNumberFormat="1" applyFont="1" applyFill="1" applyBorder="1"/>
    <xf numFmtId="2" fontId="4" fillId="7" borderId="38" xfId="0" applyNumberFormat="1" applyFont="1" applyFill="1" applyBorder="1"/>
    <xf numFmtId="2" fontId="4" fillId="5" borderId="38" xfId="0" applyNumberFormat="1" applyFont="1" applyFill="1" applyBorder="1" applyAlignment="1">
      <alignment horizontal="center" vertical="center"/>
    </xf>
    <xf numFmtId="20" fontId="4" fillId="0" borderId="35" xfId="0" applyNumberFormat="1" applyFont="1" applyBorder="1" applyAlignment="1">
      <alignment horizontal="center"/>
    </xf>
    <xf numFmtId="20" fontId="4" fillId="0" borderId="30" xfId="0" applyNumberFormat="1" applyFont="1" applyBorder="1" applyAlignment="1">
      <alignment horizontal="center"/>
    </xf>
    <xf numFmtId="20" fontId="4" fillId="0" borderId="31" xfId="0" applyNumberFormat="1" applyFont="1" applyBorder="1" applyAlignment="1">
      <alignment horizontal="center"/>
    </xf>
    <xf numFmtId="20" fontId="4" fillId="0" borderId="37" xfId="0" applyNumberFormat="1" applyFont="1" applyBorder="1" applyAlignment="1">
      <alignment horizontal="center"/>
    </xf>
    <xf numFmtId="20" fontId="4" fillId="0" borderId="36" xfId="0" applyNumberFormat="1" applyFont="1" applyBorder="1" applyAlignment="1">
      <alignment horizontal="center"/>
    </xf>
    <xf numFmtId="2" fontId="4" fillId="14" borderId="1" xfId="0" applyNumberFormat="1" applyFont="1" applyFill="1" applyBorder="1"/>
    <xf numFmtId="21" fontId="4" fillId="14" borderId="1" xfId="0" applyNumberFormat="1" applyFont="1" applyFill="1" applyBorder="1"/>
    <xf numFmtId="0" fontId="3" fillId="4" borderId="1" xfId="0" applyFont="1" applyFill="1" applyBorder="1" applyAlignment="1">
      <alignment horizontal="center" vertical="center"/>
    </xf>
    <xf numFmtId="164" fontId="4" fillId="0" borderId="1" xfId="0" applyNumberFormat="1" applyFont="1" applyBorder="1" applyAlignment="1">
      <alignment horizontal="center" vertical="center"/>
    </xf>
    <xf numFmtId="2" fontId="4" fillId="0" borderId="27" xfId="0" applyNumberFormat="1" applyFont="1" applyBorder="1"/>
    <xf numFmtId="2" fontId="4" fillId="0" borderId="1" xfId="0" applyNumberFormat="1" applyFont="1" applyBorder="1" applyAlignment="1">
      <alignment horizontal="center"/>
    </xf>
    <xf numFmtId="0" fontId="3" fillId="16" borderId="1" xfId="0" applyFont="1" applyFill="1" applyBorder="1" applyAlignment="1">
      <alignment horizontal="center" vertical="center"/>
    </xf>
    <xf numFmtId="0" fontId="3" fillId="17" borderId="1" xfId="0" applyFont="1" applyFill="1" applyBorder="1" applyAlignment="1">
      <alignment horizontal="center" vertical="center"/>
    </xf>
    <xf numFmtId="0" fontId="15" fillId="0" borderId="0" xfId="0" applyFont="1"/>
    <xf numFmtId="2" fontId="4" fillId="0" borderId="38" xfId="0" applyNumberFormat="1" applyFont="1" applyBorder="1" applyAlignment="1">
      <alignment horizontal="center"/>
    </xf>
    <xf numFmtId="16" fontId="4" fillId="0" borderId="38" xfId="0" applyNumberFormat="1" applyFont="1" applyBorder="1" applyAlignment="1">
      <alignment horizontal="center"/>
    </xf>
    <xf numFmtId="0" fontId="0" fillId="0" borderId="38" xfId="0" applyBorder="1"/>
    <xf numFmtId="2" fontId="4" fillId="2" borderId="38" xfId="0" applyNumberFormat="1" applyFont="1" applyFill="1" applyBorder="1" applyAlignment="1">
      <alignment horizontal="center"/>
    </xf>
    <xf numFmtId="0" fontId="0" fillId="2" borderId="38" xfId="0" applyFill="1" applyBorder="1" applyAlignment="1">
      <alignment horizontal="center"/>
    </xf>
    <xf numFmtId="0" fontId="3" fillId="0" borderId="39" xfId="0" applyFont="1" applyBorder="1" applyAlignment="1">
      <alignment horizontal="center"/>
    </xf>
    <xf numFmtId="2" fontId="4" fillId="2" borderId="40" xfId="0" applyNumberFormat="1" applyFont="1" applyFill="1" applyBorder="1" applyAlignment="1">
      <alignment horizontal="center"/>
    </xf>
    <xf numFmtId="2" fontId="4" fillId="0" borderId="40" xfId="0" applyNumberFormat="1" applyFont="1" applyBorder="1" applyAlignment="1">
      <alignment horizontal="center"/>
    </xf>
    <xf numFmtId="0" fontId="0" fillId="2" borderId="40" xfId="0" applyFill="1" applyBorder="1" applyAlignment="1">
      <alignment horizontal="center"/>
    </xf>
    <xf numFmtId="0" fontId="3" fillId="0" borderId="41" xfId="0" applyFont="1" applyBorder="1" applyAlignment="1">
      <alignment horizontal="center" vertical="center"/>
    </xf>
    <xf numFmtId="0" fontId="3" fillId="0" borderId="42" xfId="0" applyFont="1" applyBorder="1" applyAlignment="1">
      <alignment horizontal="center" vertical="center"/>
    </xf>
    <xf numFmtId="0" fontId="14" fillId="0" borderId="42" xfId="0" applyFont="1" applyBorder="1" applyAlignment="1">
      <alignment horizontal="center" vertical="center" wrapText="1"/>
    </xf>
    <xf numFmtId="2" fontId="3" fillId="0" borderId="43" xfId="0" applyNumberFormat="1" applyFont="1" applyBorder="1" applyAlignment="1">
      <alignment horizontal="center" vertical="center"/>
    </xf>
    <xf numFmtId="0" fontId="3" fillId="0" borderId="44" xfId="0" applyFont="1" applyBorder="1" applyAlignment="1">
      <alignment horizontal="center"/>
    </xf>
    <xf numFmtId="16" fontId="4" fillId="0" borderId="45" xfId="0" applyNumberFormat="1" applyFont="1" applyBorder="1" applyAlignment="1">
      <alignment horizontal="center"/>
    </xf>
    <xf numFmtId="2" fontId="4" fillId="0" borderId="45" xfId="0" applyNumberFormat="1" applyFont="1" applyBorder="1" applyAlignment="1">
      <alignment horizontal="center"/>
    </xf>
    <xf numFmtId="2" fontId="4" fillId="0" borderId="46" xfId="0" applyNumberFormat="1" applyFont="1" applyBorder="1" applyAlignment="1">
      <alignment horizontal="center"/>
    </xf>
    <xf numFmtId="2" fontId="4" fillId="16" borderId="1" xfId="0" applyNumberFormat="1" applyFont="1" applyFill="1" applyBorder="1" applyAlignment="1">
      <alignment horizontal="center" vertical="center"/>
    </xf>
    <xf numFmtId="2" fontId="4" fillId="16" borderId="1" xfId="0" applyNumberFormat="1" applyFont="1" applyFill="1" applyBorder="1"/>
    <xf numFmtId="2" fontId="4" fillId="16" borderId="1" xfId="0" applyNumberFormat="1" applyFont="1" applyFill="1" applyBorder="1" applyAlignment="1">
      <alignment horizontal="center"/>
    </xf>
    <xf numFmtId="2" fontId="4" fillId="17" borderId="1" xfId="0" applyNumberFormat="1" applyFont="1" applyFill="1" applyBorder="1" applyAlignment="1">
      <alignment horizontal="center" vertical="center"/>
    </xf>
    <xf numFmtId="16" fontId="4" fillId="2" borderId="38" xfId="0" applyNumberFormat="1" applyFont="1" applyFill="1" applyBorder="1" applyAlignment="1">
      <alignment horizontal="center"/>
    </xf>
    <xf numFmtId="0" fontId="0" fillId="19" borderId="38" xfId="0" applyFill="1" applyBorder="1"/>
    <xf numFmtId="16" fontId="4" fillId="19" borderId="38" xfId="0" applyNumberFormat="1" applyFont="1" applyFill="1" applyBorder="1" applyAlignment="1">
      <alignment horizontal="center"/>
    </xf>
    <xf numFmtId="2" fontId="4" fillId="2" borderId="38" xfId="0" applyNumberFormat="1" applyFont="1" applyFill="1" applyBorder="1" applyAlignment="1">
      <alignment horizontal="center" vertical="center"/>
    </xf>
    <xf numFmtId="0" fontId="3" fillId="19" borderId="39" xfId="0" applyFont="1" applyFill="1" applyBorder="1" applyAlignment="1">
      <alignment horizontal="center"/>
    </xf>
    <xf numFmtId="0" fontId="14" fillId="18" borderId="42" xfId="0" applyFont="1" applyFill="1" applyBorder="1" applyAlignment="1">
      <alignment horizontal="center" vertical="center" wrapText="1"/>
    </xf>
    <xf numFmtId="2" fontId="3" fillId="21" borderId="42" xfId="0" applyNumberFormat="1" applyFont="1" applyFill="1" applyBorder="1" applyAlignment="1">
      <alignment horizontal="center" vertical="center"/>
    </xf>
    <xf numFmtId="2" fontId="3" fillId="21" borderId="43" xfId="0" applyNumberFormat="1" applyFont="1" applyFill="1" applyBorder="1" applyAlignment="1">
      <alignment horizontal="center" vertical="center"/>
    </xf>
    <xf numFmtId="2" fontId="3" fillId="20" borderId="38" xfId="0" applyNumberFormat="1" applyFont="1" applyFill="1" applyBorder="1" applyAlignment="1">
      <alignment horizontal="center" vertical="center"/>
    </xf>
    <xf numFmtId="2" fontId="3" fillId="20" borderId="40" xfId="0" applyNumberFormat="1" applyFont="1" applyFill="1" applyBorder="1" applyAlignment="1">
      <alignment horizontal="center" vertical="center"/>
    </xf>
    <xf numFmtId="0" fontId="4" fillId="0" borderId="1" xfId="0" applyFont="1" applyBorder="1" applyAlignment="1">
      <alignment horizontal="center" wrapText="1"/>
    </xf>
    <xf numFmtId="2" fontId="4" fillId="19" borderId="38" xfId="0" applyNumberFormat="1" applyFont="1" applyFill="1" applyBorder="1" applyAlignment="1">
      <alignment horizontal="center" vertical="center"/>
    </xf>
    <xf numFmtId="2" fontId="4" fillId="19" borderId="38" xfId="0" applyNumberFormat="1" applyFont="1" applyFill="1" applyBorder="1" applyAlignment="1">
      <alignment horizontal="center"/>
    </xf>
    <xf numFmtId="2" fontId="3" fillId="23" borderId="1" xfId="0" applyNumberFormat="1" applyFont="1" applyFill="1" applyBorder="1" applyAlignment="1">
      <alignment horizontal="center" vertical="center"/>
    </xf>
    <xf numFmtId="0" fontId="0" fillId="24" borderId="1" xfId="0" applyFill="1" applyBorder="1"/>
    <xf numFmtId="2" fontId="3" fillId="26" borderId="1" xfId="0" applyNumberFormat="1" applyFont="1" applyFill="1" applyBorder="1" applyAlignment="1">
      <alignment horizontal="center" vertical="center"/>
    </xf>
    <xf numFmtId="0" fontId="0" fillId="25" borderId="1" xfId="0" applyFill="1" applyBorder="1"/>
    <xf numFmtId="2" fontId="3" fillId="28" borderId="1" xfId="0" applyNumberFormat="1" applyFont="1" applyFill="1" applyBorder="1" applyAlignment="1">
      <alignment horizontal="center" vertical="center"/>
    </xf>
    <xf numFmtId="0" fontId="0" fillId="27" borderId="1" xfId="0" applyFill="1" applyBorder="1"/>
    <xf numFmtId="2" fontId="4" fillId="0" borderId="45" xfId="0" applyNumberFormat="1" applyFont="1" applyBorder="1" applyAlignment="1">
      <alignment horizontal="center" vertical="center"/>
    </xf>
    <xf numFmtId="2" fontId="4" fillId="25" borderId="38" xfId="0" applyNumberFormat="1" applyFont="1" applyFill="1" applyBorder="1" applyAlignment="1">
      <alignment horizontal="center" vertical="center"/>
    </xf>
    <xf numFmtId="2" fontId="3" fillId="4" borderId="42" xfId="0" applyNumberFormat="1" applyFont="1" applyFill="1" applyBorder="1" applyAlignment="1">
      <alignment horizontal="center" vertical="center"/>
    </xf>
    <xf numFmtId="0" fontId="7" fillId="0" borderId="1" xfId="0" applyFont="1" applyBorder="1" applyAlignment="1">
      <alignment horizontal="center" vertical="center"/>
    </xf>
    <xf numFmtId="0" fontId="3" fillId="4" borderId="1" xfId="0" applyFont="1" applyFill="1" applyBorder="1" applyAlignment="1">
      <alignment horizontal="center"/>
    </xf>
    <xf numFmtId="0" fontId="7" fillId="3" borderId="1" xfId="0" applyFont="1" applyFill="1" applyBorder="1" applyAlignment="1">
      <alignment horizontal="center" vertical="center"/>
    </xf>
    <xf numFmtId="0" fontId="0" fillId="3" borderId="0" xfId="0" applyFill="1"/>
    <xf numFmtId="0" fontId="15" fillId="3" borderId="0" xfId="0" applyFont="1" applyFill="1"/>
    <xf numFmtId="0" fontId="3" fillId="0" borderId="1" xfId="0" applyFont="1" applyBorder="1" applyAlignment="1">
      <alignment horizontal="center"/>
    </xf>
    <xf numFmtId="0" fontId="3" fillId="4" borderId="48" xfId="0" applyFont="1" applyFill="1" applyBorder="1" applyAlignment="1">
      <alignment horizontal="center" vertical="center"/>
    </xf>
    <xf numFmtId="2" fontId="7" fillId="0" borderId="1" xfId="0" applyNumberFormat="1" applyFont="1" applyBorder="1" applyAlignment="1">
      <alignment horizontal="center" vertical="center"/>
    </xf>
    <xf numFmtId="2" fontId="7" fillId="3" borderId="1" xfId="0" applyNumberFormat="1" applyFont="1" applyFill="1" applyBorder="1" applyAlignment="1">
      <alignment horizontal="center" vertical="center"/>
    </xf>
    <xf numFmtId="2" fontId="7" fillId="0" borderId="48" xfId="0" applyNumberFormat="1" applyFont="1" applyBorder="1" applyAlignment="1">
      <alignment horizontal="center" vertical="center"/>
    </xf>
    <xf numFmtId="2" fontId="7" fillId="31" borderId="1" xfId="0" applyNumberFormat="1" applyFont="1" applyFill="1" applyBorder="1" applyAlignment="1">
      <alignment horizontal="center" vertical="center"/>
    </xf>
    <xf numFmtId="2" fontId="7" fillId="2" borderId="1" xfId="0" applyNumberFormat="1" applyFont="1" applyFill="1" applyBorder="1" applyAlignment="1">
      <alignment horizontal="center" vertical="center"/>
    </xf>
    <xf numFmtId="2" fontId="17" fillId="7" borderId="1" xfId="0" applyNumberFormat="1" applyFont="1" applyFill="1" applyBorder="1" applyAlignment="1">
      <alignment horizontal="center" vertical="center"/>
    </xf>
    <xf numFmtId="2" fontId="7" fillId="3" borderId="48" xfId="0" applyNumberFormat="1" applyFont="1" applyFill="1" applyBorder="1" applyAlignment="1">
      <alignment horizontal="center" vertical="center"/>
    </xf>
    <xf numFmtId="2" fontId="7" fillId="2" borderId="48" xfId="0" applyNumberFormat="1" applyFont="1" applyFill="1" applyBorder="1" applyAlignment="1">
      <alignment horizontal="center" vertical="center"/>
    </xf>
    <xf numFmtId="2" fontId="7" fillId="31" borderId="48" xfId="0" applyNumberFormat="1" applyFont="1" applyFill="1" applyBorder="1" applyAlignment="1">
      <alignment horizontal="center" vertical="center"/>
    </xf>
    <xf numFmtId="0" fontId="7" fillId="2" borderId="1" xfId="0" applyFont="1" applyFill="1" applyBorder="1" applyAlignment="1">
      <alignment horizontal="center" vertical="center"/>
    </xf>
    <xf numFmtId="2" fontId="7" fillId="0" borderId="32" xfId="0" applyNumberFormat="1" applyFont="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left" vertical="center"/>
    </xf>
    <xf numFmtId="2" fontId="7" fillId="8" borderId="1" xfId="0" applyNumberFormat="1" applyFont="1" applyFill="1" applyBorder="1" applyAlignment="1">
      <alignment horizontal="center" vertical="center"/>
    </xf>
    <xf numFmtId="2" fontId="18" fillId="0" borderId="1" xfId="0" applyNumberFormat="1" applyFont="1" applyBorder="1" applyAlignment="1">
      <alignment horizontal="center" vertical="center"/>
    </xf>
    <xf numFmtId="0" fontId="0" fillId="31" borderId="1" xfId="0" applyFill="1" applyBorder="1" applyAlignment="1">
      <alignment horizontal="center" vertical="center"/>
    </xf>
    <xf numFmtId="0" fontId="0" fillId="0" borderId="1" xfId="0" applyBorder="1" applyAlignment="1">
      <alignment horizontal="center" vertical="center"/>
    </xf>
    <xf numFmtId="0" fontId="19" fillId="0" borderId="1" xfId="0" applyFont="1" applyBorder="1" applyAlignment="1">
      <alignment horizontal="center"/>
    </xf>
    <xf numFmtId="0" fontId="19" fillId="0" borderId="0" xfId="0" applyFont="1" applyAlignment="1">
      <alignment horizontal="center"/>
    </xf>
    <xf numFmtId="2" fontId="7" fillId="3" borderId="49" xfId="0" applyNumberFormat="1" applyFont="1" applyFill="1" applyBorder="1" applyAlignment="1">
      <alignment horizontal="center" vertical="center"/>
    </xf>
    <xf numFmtId="0" fontId="7" fillId="8" borderId="48" xfId="0" applyFont="1" applyFill="1" applyBorder="1" applyAlignment="1">
      <alignment horizontal="center" vertical="center"/>
    </xf>
    <xf numFmtId="0" fontId="7" fillId="8" borderId="0" xfId="0" applyFont="1" applyFill="1" applyAlignment="1">
      <alignment horizontal="center" vertical="center"/>
    </xf>
    <xf numFmtId="2" fontId="7" fillId="8" borderId="48" xfId="0" applyNumberFormat="1" applyFont="1" applyFill="1" applyBorder="1" applyAlignment="1">
      <alignment horizontal="center" vertical="center"/>
    </xf>
    <xf numFmtId="0" fontId="0" fillId="0" borderId="48" xfId="0" applyBorder="1" applyAlignment="1">
      <alignment horizontal="center" vertical="center"/>
    </xf>
    <xf numFmtId="0" fontId="0" fillId="8" borderId="1" xfId="0" applyFill="1" applyBorder="1" applyAlignment="1">
      <alignment horizontal="center" vertical="center"/>
    </xf>
    <xf numFmtId="0" fontId="0" fillId="0" borderId="32" xfId="0" applyBorder="1" applyAlignment="1">
      <alignment horizontal="center" vertical="center"/>
    </xf>
    <xf numFmtId="0" fontId="19" fillId="0" borderId="1" xfId="0" applyFont="1" applyBorder="1" applyAlignment="1">
      <alignment horizontal="center" vertical="center"/>
    </xf>
    <xf numFmtId="2" fontId="7" fillId="14" borderId="1" xfId="0" applyNumberFormat="1" applyFont="1" applyFill="1" applyBorder="1" applyAlignment="1">
      <alignment horizontal="center" vertical="center"/>
    </xf>
    <xf numFmtId="0" fontId="1" fillId="0" borderId="1" xfId="0" applyFont="1" applyBorder="1" applyAlignment="1">
      <alignment horizontal="center"/>
    </xf>
    <xf numFmtId="2" fontId="1" fillId="17" borderId="1" xfId="0" applyNumberFormat="1" applyFont="1" applyFill="1" applyBorder="1"/>
    <xf numFmtId="0" fontId="1" fillId="0" borderId="38" xfId="0" applyFont="1" applyBorder="1"/>
    <xf numFmtId="0" fontId="1" fillId="19" borderId="38" xfId="0" applyFont="1" applyFill="1" applyBorder="1"/>
    <xf numFmtId="2" fontId="1" fillId="2" borderId="38" xfId="0" applyNumberFormat="1" applyFont="1" applyFill="1" applyBorder="1" applyAlignment="1">
      <alignment horizontal="center"/>
    </xf>
    <xf numFmtId="2" fontId="1" fillId="0" borderId="38" xfId="0" applyNumberFormat="1" applyFont="1" applyBorder="1" applyAlignment="1">
      <alignment horizontal="center"/>
    </xf>
    <xf numFmtId="2" fontId="1" fillId="2" borderId="40" xfId="0" applyNumberFormat="1" applyFont="1" applyFill="1" applyBorder="1" applyAlignment="1">
      <alignment horizontal="center"/>
    </xf>
    <xf numFmtId="0" fontId="1" fillId="2" borderId="38" xfId="0" applyFont="1" applyFill="1" applyBorder="1" applyAlignment="1">
      <alignment horizontal="center"/>
    </xf>
    <xf numFmtId="2" fontId="1" fillId="25" borderId="38" xfId="0" applyNumberFormat="1" applyFont="1" applyFill="1" applyBorder="1" applyAlignment="1">
      <alignment horizontal="center"/>
    </xf>
    <xf numFmtId="2" fontId="1" fillId="0" borderId="40" xfId="0" applyNumberFormat="1" applyFont="1" applyBorder="1" applyAlignment="1">
      <alignment horizontal="center"/>
    </xf>
    <xf numFmtId="2" fontId="1" fillId="29" borderId="45" xfId="0" applyNumberFormat="1" applyFont="1" applyFill="1" applyBorder="1" applyAlignment="1">
      <alignment horizontal="center"/>
    </xf>
    <xf numFmtId="2" fontId="1" fillId="0" borderId="45" xfId="0" applyNumberFormat="1" applyFont="1" applyBorder="1" applyAlignment="1">
      <alignment horizontal="center"/>
    </xf>
    <xf numFmtId="2" fontId="1" fillId="2" borderId="46" xfId="0" applyNumberFormat="1" applyFont="1" applyFill="1" applyBorder="1" applyAlignment="1">
      <alignment horizontal="center"/>
    </xf>
    <xf numFmtId="2" fontId="1" fillId="19" borderId="38" xfId="0" applyNumberFormat="1" applyFont="1" applyFill="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vertical="center"/>
    </xf>
    <xf numFmtId="0" fontId="1" fillId="8" borderId="1" xfId="0" applyFont="1" applyFill="1" applyBorder="1" applyAlignment="1">
      <alignment horizontal="center" vertical="center"/>
    </xf>
    <xf numFmtId="0" fontId="1" fillId="0" borderId="0" xfId="0" applyFont="1"/>
    <xf numFmtId="0" fontId="1" fillId="2"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xf>
    <xf numFmtId="0" fontId="1" fillId="2" borderId="0" xfId="0" applyFont="1" applyFill="1"/>
    <xf numFmtId="20" fontId="1" fillId="2" borderId="0" xfId="0" applyNumberFormat="1" applyFont="1" applyFill="1"/>
    <xf numFmtId="2" fontId="1" fillId="2" borderId="1" xfId="0" applyNumberFormat="1" applyFont="1" applyFill="1" applyBorder="1"/>
    <xf numFmtId="2" fontId="1" fillId="2" borderId="3" xfId="0" applyNumberFormat="1" applyFont="1" applyFill="1" applyBorder="1"/>
    <xf numFmtId="0" fontId="1" fillId="2" borderId="8" xfId="0" applyFont="1" applyFill="1" applyBorder="1"/>
    <xf numFmtId="0" fontId="1" fillId="2" borderId="3" xfId="0" applyFont="1" applyFill="1" applyBorder="1"/>
    <xf numFmtId="0" fontId="1" fillId="0" borderId="1" xfId="0" applyFont="1" applyBorder="1"/>
    <xf numFmtId="2" fontId="1" fillId="5" borderId="2" xfId="0" applyNumberFormat="1" applyFont="1" applyFill="1" applyBorder="1"/>
    <xf numFmtId="2" fontId="1" fillId="2" borderId="13" xfId="0" applyNumberFormat="1" applyFont="1" applyFill="1" applyBorder="1"/>
    <xf numFmtId="21" fontId="1" fillId="0" borderId="23" xfId="0" applyNumberFormat="1" applyFont="1" applyBorder="1"/>
    <xf numFmtId="21" fontId="1" fillId="0" borderId="2" xfId="0" applyNumberFormat="1" applyFont="1" applyBorder="1"/>
    <xf numFmtId="0" fontId="1" fillId="2" borderId="2" xfId="0" applyFont="1" applyFill="1" applyBorder="1"/>
    <xf numFmtId="0" fontId="1" fillId="2" borderId="13" xfId="0" applyFont="1" applyFill="1" applyBorder="1"/>
    <xf numFmtId="2" fontId="1" fillId="2" borderId="12" xfId="0" applyNumberFormat="1" applyFont="1" applyFill="1" applyBorder="1"/>
    <xf numFmtId="2" fontId="1" fillId="2" borderId="21" xfId="0" applyNumberFormat="1" applyFont="1" applyFill="1" applyBorder="1"/>
    <xf numFmtId="21" fontId="1" fillId="0" borderId="6" xfId="0" applyNumberFormat="1" applyFont="1" applyBorder="1"/>
    <xf numFmtId="0" fontId="1" fillId="2" borderId="12" xfId="0" applyFont="1" applyFill="1" applyBorder="1"/>
    <xf numFmtId="0" fontId="1" fillId="2" borderId="21" xfId="0" applyFont="1" applyFill="1" applyBorder="1"/>
    <xf numFmtId="2" fontId="1" fillId="2" borderId="2" xfId="0" applyNumberFormat="1" applyFont="1" applyFill="1" applyBorder="1"/>
    <xf numFmtId="21" fontId="1" fillId="0" borderId="8" xfId="0" applyNumberFormat="1" applyFont="1" applyBorder="1"/>
    <xf numFmtId="21" fontId="1" fillId="0" borderId="1" xfId="0" applyNumberFormat="1" applyFont="1" applyBorder="1"/>
    <xf numFmtId="0" fontId="1" fillId="2" borderId="38" xfId="0" applyFont="1" applyFill="1" applyBorder="1"/>
    <xf numFmtId="2" fontId="1" fillId="0" borderId="38" xfId="0" applyNumberFormat="1" applyFont="1" applyBorder="1"/>
    <xf numFmtId="2" fontId="1" fillId="2" borderId="38" xfId="0" applyNumberFormat="1" applyFont="1" applyFill="1" applyBorder="1"/>
    <xf numFmtId="21" fontId="1" fillId="0" borderId="10" xfId="0" applyNumberFormat="1" applyFont="1" applyBorder="1"/>
    <xf numFmtId="21" fontId="1" fillId="0" borderId="4" xfId="0" applyNumberFormat="1" applyFont="1" applyBorder="1"/>
    <xf numFmtId="0" fontId="1" fillId="2" borderId="4" xfId="0" applyFont="1" applyFill="1" applyBorder="1"/>
    <xf numFmtId="0" fontId="1" fillId="2" borderId="5" xfId="0" applyFont="1" applyFill="1" applyBorder="1"/>
    <xf numFmtId="20" fontId="1" fillId="0" borderId="6" xfId="0" applyNumberFormat="1" applyFont="1" applyBorder="1"/>
    <xf numFmtId="21" fontId="1" fillId="0" borderId="12" xfId="0" applyNumberFormat="1" applyFont="1" applyBorder="1"/>
    <xf numFmtId="21" fontId="1" fillId="0" borderId="5" xfId="0" applyNumberFormat="1" applyFont="1" applyBorder="1"/>
    <xf numFmtId="0" fontId="1" fillId="2" borderId="10" xfId="0" applyFont="1" applyFill="1" applyBorder="1"/>
    <xf numFmtId="2" fontId="1" fillId="5" borderId="38" xfId="0" applyNumberFormat="1" applyFont="1" applyFill="1" applyBorder="1"/>
    <xf numFmtId="21" fontId="1" fillId="0" borderId="19" xfId="0" applyNumberFormat="1" applyFont="1" applyBorder="1"/>
    <xf numFmtId="21" fontId="1" fillId="0" borderId="14" xfId="0" applyNumberFormat="1" applyFont="1" applyBorder="1"/>
    <xf numFmtId="21" fontId="1" fillId="12" borderId="14" xfId="0" applyNumberFormat="1" applyFont="1" applyFill="1" applyBorder="1"/>
    <xf numFmtId="0" fontId="1" fillId="2" borderId="14" xfId="0" applyFont="1" applyFill="1" applyBorder="1"/>
    <xf numFmtId="0" fontId="1" fillId="2" borderId="18" xfId="0" applyFont="1" applyFill="1" applyBorder="1"/>
    <xf numFmtId="21" fontId="1" fillId="0" borderId="3" xfId="0" applyNumberFormat="1" applyFont="1" applyBorder="1"/>
    <xf numFmtId="21" fontId="1" fillId="12" borderId="4" xfId="0" applyNumberFormat="1" applyFont="1" applyFill="1" applyBorder="1"/>
    <xf numFmtId="0" fontId="0" fillId="8" borderId="1" xfId="0" applyFill="1" applyBorder="1" applyAlignment="1">
      <alignment horizontal="center"/>
    </xf>
    <xf numFmtId="0" fontId="0" fillId="0" borderId="1" xfId="0" applyBorder="1" applyAlignment="1">
      <alignment horizontal="left" vertical="center" wrapText="1"/>
    </xf>
    <xf numFmtId="0" fontId="0" fillId="31" borderId="1" xfId="0" applyFill="1" applyBorder="1" applyAlignment="1">
      <alignment horizontal="center"/>
    </xf>
    <xf numFmtId="0" fontId="0" fillId="15" borderId="0" xfId="0" applyFill="1" applyAlignment="1">
      <alignment horizontal="center"/>
    </xf>
    <xf numFmtId="0" fontId="0" fillId="13" borderId="0" xfId="0" applyFill="1" applyAlignment="1">
      <alignment horizontal="center"/>
    </xf>
    <xf numFmtId="16" fontId="4" fillId="22" borderId="1" xfId="0" applyNumberFormat="1" applyFont="1" applyFill="1" applyBorder="1" applyAlignment="1">
      <alignment horizontal="center" vertical="center"/>
    </xf>
    <xf numFmtId="16" fontId="4" fillId="25" borderId="1" xfId="0" applyNumberFormat="1" applyFont="1" applyFill="1" applyBorder="1" applyAlignment="1">
      <alignment horizontal="center" vertical="center"/>
    </xf>
    <xf numFmtId="16" fontId="4" fillId="27" borderId="1" xfId="0" applyNumberFormat="1" applyFont="1" applyFill="1" applyBorder="1" applyAlignment="1">
      <alignment horizontal="center" vertical="center"/>
    </xf>
    <xf numFmtId="0" fontId="19" fillId="0" borderId="1" xfId="0" applyFont="1" applyBorder="1" applyAlignment="1">
      <alignment horizontal="center" vertical="center"/>
    </xf>
    <xf numFmtId="0" fontId="9" fillId="0" borderId="1" xfId="0" applyFont="1" applyBorder="1" applyAlignment="1">
      <alignment horizontal="center"/>
    </xf>
    <xf numFmtId="0" fontId="15" fillId="0" borderId="0" xfId="0" applyFont="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0" fillId="15" borderId="0" xfId="0" applyFill="1" applyAlignment="1">
      <alignment horizontal="center" wrapText="1"/>
    </xf>
    <xf numFmtId="0" fontId="0" fillId="13" borderId="0" xfId="0" applyFill="1" applyAlignment="1">
      <alignment horizontal="center" wrapText="1"/>
    </xf>
    <xf numFmtId="0" fontId="3" fillId="4" borderId="1" xfId="0" applyFont="1" applyFill="1" applyBorder="1" applyAlignment="1">
      <alignment horizontal="center" vertical="center" wrapText="1"/>
    </xf>
    <xf numFmtId="0" fontId="0" fillId="2" borderId="1" xfId="0" applyFill="1" applyBorder="1" applyAlignment="1">
      <alignment wrapText="1"/>
    </xf>
    <xf numFmtId="2" fontId="0" fillId="0" borderId="1" xfId="0" applyNumberFormat="1" applyBorder="1" applyAlignment="1">
      <alignment wrapText="1"/>
    </xf>
    <xf numFmtId="0" fontId="3" fillId="16" borderId="1" xfId="0" applyFont="1" applyFill="1" applyBorder="1" applyAlignment="1">
      <alignment horizontal="center" vertical="center" wrapText="1"/>
    </xf>
    <xf numFmtId="0" fontId="3" fillId="17" borderId="1" xfId="0" applyFont="1" applyFill="1" applyBorder="1" applyAlignment="1">
      <alignment horizontal="center" vertical="center" wrapText="1"/>
    </xf>
    <xf numFmtId="2" fontId="0" fillId="2" borderId="1" xfId="0" applyNumberFormat="1" applyFill="1" applyBorder="1" applyAlignment="1">
      <alignment wrapText="1"/>
    </xf>
    <xf numFmtId="16" fontId="4" fillId="0" borderId="1" xfId="0" applyNumberFormat="1" applyFont="1" applyBorder="1" applyAlignment="1">
      <alignment horizontal="center" wrapText="1"/>
    </xf>
    <xf numFmtId="2" fontId="4" fillId="16" borderId="1" xfId="0" applyNumberFormat="1" applyFont="1" applyFill="1" applyBorder="1" applyAlignment="1">
      <alignment wrapText="1"/>
    </xf>
    <xf numFmtId="2" fontId="4" fillId="16" borderId="1" xfId="0" applyNumberFormat="1" applyFont="1" applyFill="1" applyBorder="1" applyAlignment="1">
      <alignment horizontal="center" wrapText="1"/>
    </xf>
    <xf numFmtId="2" fontId="4" fillId="16" borderId="1" xfId="0" applyNumberFormat="1" applyFont="1" applyFill="1" applyBorder="1" applyAlignment="1">
      <alignment horizontal="center" vertical="center" wrapText="1"/>
    </xf>
    <xf numFmtId="2" fontId="1" fillId="17" borderId="1" xfId="0" applyNumberFormat="1" applyFont="1" applyFill="1" applyBorder="1" applyAlignment="1">
      <alignment wrapText="1"/>
    </xf>
    <xf numFmtId="2" fontId="4" fillId="17" borderId="1" xfId="0" applyNumberFormat="1" applyFont="1" applyFill="1" applyBorder="1" applyAlignment="1">
      <alignment horizontal="center" vertical="center" wrapText="1"/>
    </xf>
    <xf numFmtId="2" fontId="1" fillId="3" borderId="1" xfId="0" applyNumberFormat="1" applyFont="1" applyFill="1" applyBorder="1" applyAlignment="1">
      <alignment wrapText="1"/>
    </xf>
    <xf numFmtId="2" fontId="0" fillId="30" borderId="1" xfId="0" applyNumberFormat="1" applyFill="1" applyBorder="1" applyAlignment="1">
      <alignment wrapText="1"/>
    </xf>
    <xf numFmtId="0" fontId="0" fillId="30" borderId="1" xfId="0" applyFill="1" applyBorder="1" applyAlignment="1">
      <alignment wrapText="1"/>
    </xf>
    <xf numFmtId="0" fontId="3" fillId="4" borderId="32" xfId="0" applyFont="1" applyFill="1" applyBorder="1" applyAlignment="1">
      <alignment horizontal="center" vertical="center" wrapText="1"/>
    </xf>
    <xf numFmtId="0" fontId="3" fillId="0" borderId="41" xfId="0" applyFont="1" applyBorder="1" applyAlignment="1">
      <alignment horizontal="center" vertical="center" wrapText="1"/>
    </xf>
    <xf numFmtId="0" fontId="3" fillId="0" borderId="42" xfId="0" applyFont="1" applyBorder="1" applyAlignment="1">
      <alignment horizontal="center" vertical="center" wrapText="1"/>
    </xf>
    <xf numFmtId="2" fontId="3" fillId="0" borderId="43" xfId="0" applyNumberFormat="1" applyFont="1" applyBorder="1" applyAlignment="1">
      <alignment horizontal="center" vertical="center" wrapText="1"/>
    </xf>
    <xf numFmtId="0" fontId="3" fillId="0" borderId="39" xfId="0" applyFont="1" applyBorder="1" applyAlignment="1">
      <alignment horizontal="center" wrapText="1"/>
    </xf>
    <xf numFmtId="0" fontId="1" fillId="0" borderId="38" xfId="0" applyFont="1" applyBorder="1" applyAlignment="1">
      <alignment wrapText="1"/>
    </xf>
    <xf numFmtId="16" fontId="4" fillId="0" borderId="38" xfId="0" applyNumberFormat="1" applyFont="1" applyBorder="1" applyAlignment="1">
      <alignment horizontal="center" wrapText="1"/>
    </xf>
    <xf numFmtId="1" fontId="4" fillId="0" borderId="38" xfId="0" applyNumberFormat="1" applyFont="1" applyBorder="1" applyAlignment="1">
      <alignment horizontal="center" wrapText="1"/>
    </xf>
    <xf numFmtId="2" fontId="4" fillId="2" borderId="38" xfId="0" applyNumberFormat="1" applyFont="1" applyFill="1" applyBorder="1" applyAlignment="1">
      <alignment horizontal="center" wrapText="1"/>
    </xf>
    <xf numFmtId="2" fontId="4" fillId="2" borderId="40" xfId="0" applyNumberFormat="1" applyFont="1" applyFill="1" applyBorder="1" applyAlignment="1">
      <alignment horizontal="center" wrapText="1"/>
    </xf>
    <xf numFmtId="2" fontId="0" fillId="0" borderId="0" xfId="0" applyNumberFormat="1" applyAlignment="1">
      <alignment wrapText="1"/>
    </xf>
    <xf numFmtId="2" fontId="4" fillId="0" borderId="38" xfId="0" applyNumberFormat="1" applyFont="1" applyBorder="1" applyAlignment="1">
      <alignment horizontal="center" wrapText="1"/>
    </xf>
    <xf numFmtId="2" fontId="4" fillId="0" borderId="40" xfId="0" applyNumberFormat="1" applyFont="1" applyBorder="1" applyAlignment="1">
      <alignment horizontal="center" wrapText="1"/>
    </xf>
    <xf numFmtId="0" fontId="0" fillId="0" borderId="38" xfId="0" applyBorder="1" applyAlignment="1">
      <alignment wrapText="1"/>
    </xf>
    <xf numFmtId="0" fontId="0" fillId="2" borderId="38" xfId="0" applyFill="1" applyBorder="1" applyAlignment="1">
      <alignment horizontal="center" wrapText="1"/>
    </xf>
    <xf numFmtId="16" fontId="4" fillId="2" borderId="38" xfId="0" applyNumberFormat="1" applyFont="1" applyFill="1" applyBorder="1" applyAlignment="1">
      <alignment horizontal="center" wrapText="1"/>
    </xf>
    <xf numFmtId="1" fontId="4" fillId="2" borderId="38" xfId="0" applyNumberFormat="1" applyFont="1" applyFill="1" applyBorder="1" applyAlignment="1">
      <alignment horizontal="center" wrapText="1"/>
    </xf>
    <xf numFmtId="0" fontId="0" fillId="2" borderId="40" xfId="0" applyFill="1" applyBorder="1" applyAlignment="1">
      <alignment horizontal="center" wrapText="1"/>
    </xf>
    <xf numFmtId="0" fontId="3" fillId="0" borderId="44" xfId="0" applyFont="1" applyBorder="1" applyAlignment="1">
      <alignment horizontal="center" wrapText="1"/>
    </xf>
    <xf numFmtId="16" fontId="4" fillId="0" borderId="45" xfId="0" applyNumberFormat="1" applyFont="1" applyBorder="1" applyAlignment="1">
      <alignment horizontal="center" wrapText="1"/>
    </xf>
    <xf numFmtId="2" fontId="4" fillId="0" borderId="45" xfId="0" applyNumberFormat="1" applyFont="1" applyBorder="1" applyAlignment="1">
      <alignment horizontal="center" wrapText="1"/>
    </xf>
    <xf numFmtId="2" fontId="4" fillId="0" borderId="46" xfId="0" applyNumberFormat="1" applyFont="1" applyBorder="1" applyAlignment="1">
      <alignment horizontal="center" wrapText="1"/>
    </xf>
    <xf numFmtId="2" fontId="3" fillId="21" borderId="42" xfId="0" applyNumberFormat="1" applyFont="1" applyFill="1" applyBorder="1" applyAlignment="1">
      <alignment horizontal="center" vertical="center" wrapText="1"/>
    </xf>
    <xf numFmtId="2" fontId="3" fillId="21" borderId="43" xfId="0" applyNumberFormat="1" applyFont="1" applyFill="1" applyBorder="1" applyAlignment="1">
      <alignment horizontal="center" vertical="center" wrapText="1"/>
    </xf>
    <xf numFmtId="2" fontId="3" fillId="4" borderId="47" xfId="0" applyNumberFormat="1" applyFont="1" applyFill="1" applyBorder="1" applyAlignment="1">
      <alignment horizontal="center" vertical="center" wrapText="1"/>
    </xf>
    <xf numFmtId="0" fontId="3" fillId="19" borderId="39" xfId="0" applyFont="1" applyFill="1" applyBorder="1" applyAlignment="1">
      <alignment horizontal="center" wrapText="1"/>
    </xf>
    <xf numFmtId="0" fontId="1" fillId="19" borderId="38" xfId="0" applyFont="1" applyFill="1" applyBorder="1" applyAlignment="1">
      <alignment wrapText="1"/>
    </xf>
    <xf numFmtId="16" fontId="4" fillId="19" borderId="38" xfId="0" applyNumberFormat="1" applyFont="1" applyFill="1" applyBorder="1" applyAlignment="1">
      <alignment horizontal="center" wrapText="1"/>
    </xf>
    <xf numFmtId="2" fontId="3" fillId="20" borderId="38" xfId="0" applyNumberFormat="1" applyFont="1" applyFill="1" applyBorder="1" applyAlignment="1">
      <alignment horizontal="center" vertical="center" wrapText="1"/>
    </xf>
    <xf numFmtId="2" fontId="3" fillId="20" borderId="40" xfId="0" applyNumberFormat="1" applyFont="1" applyFill="1" applyBorder="1" applyAlignment="1">
      <alignment horizontal="center" vertical="center" wrapText="1"/>
    </xf>
    <xf numFmtId="16" fontId="4" fillId="0" borderId="38" xfId="0" applyNumberFormat="1" applyFont="1" applyBorder="1" applyAlignment="1">
      <alignment horizontal="right" wrapText="1"/>
    </xf>
    <xf numFmtId="2" fontId="4" fillId="2" borderId="38" xfId="0" applyNumberFormat="1" applyFont="1" applyFill="1" applyBorder="1" applyAlignment="1">
      <alignment horizontal="center" vertical="center" wrapText="1"/>
    </xf>
    <xf numFmtId="2" fontId="1" fillId="2" borderId="38" xfId="0" applyNumberFormat="1" applyFont="1" applyFill="1" applyBorder="1" applyAlignment="1">
      <alignment horizontal="center" wrapText="1"/>
    </xf>
    <xf numFmtId="2" fontId="4" fillId="0" borderId="38" xfId="0" applyNumberFormat="1" applyFont="1" applyBorder="1" applyAlignment="1">
      <alignment horizontal="center" vertical="center" wrapText="1"/>
    </xf>
    <xf numFmtId="2" fontId="1" fillId="0" borderId="38" xfId="0" applyNumberFormat="1" applyFont="1" applyBorder="1" applyAlignment="1">
      <alignment horizontal="center" wrapText="1"/>
    </xf>
    <xf numFmtId="2" fontId="1" fillId="2" borderId="40" xfId="0" applyNumberFormat="1" applyFont="1" applyFill="1" applyBorder="1" applyAlignment="1">
      <alignment horizontal="center" wrapText="1"/>
    </xf>
    <xf numFmtId="0" fontId="0" fillId="19" borderId="38" xfId="0" applyFill="1" applyBorder="1" applyAlignment="1">
      <alignment horizontal="right" wrapText="1"/>
    </xf>
    <xf numFmtId="0" fontId="1" fillId="2" borderId="38" xfId="0" applyFont="1" applyFill="1" applyBorder="1" applyAlignment="1">
      <alignment horizontal="center" wrapText="1"/>
    </xf>
    <xf numFmtId="0" fontId="0" fillId="25" borderId="38" xfId="0" applyFill="1" applyBorder="1" applyAlignment="1">
      <alignment wrapText="1"/>
    </xf>
    <xf numFmtId="2" fontId="1" fillId="25" borderId="38" xfId="0" applyNumberFormat="1" applyFont="1" applyFill="1" applyBorder="1" applyAlignment="1">
      <alignment horizontal="center" wrapText="1"/>
    </xf>
    <xf numFmtId="1" fontId="4" fillId="27" borderId="38" xfId="0" applyNumberFormat="1" applyFont="1" applyFill="1" applyBorder="1" applyAlignment="1">
      <alignment horizontal="center" wrapText="1"/>
    </xf>
    <xf numFmtId="2" fontId="1" fillId="0" borderId="40" xfId="0" applyNumberFormat="1" applyFont="1" applyBorder="1" applyAlignment="1">
      <alignment horizontal="center" wrapText="1"/>
    </xf>
    <xf numFmtId="16" fontId="4" fillId="0" borderId="45" xfId="0" applyNumberFormat="1" applyFont="1" applyBorder="1" applyAlignment="1">
      <alignment horizontal="right" wrapText="1"/>
    </xf>
    <xf numFmtId="2" fontId="4" fillId="0" borderId="45" xfId="0" applyNumberFormat="1" applyFont="1" applyBorder="1" applyAlignment="1">
      <alignment horizontal="center" vertical="center" wrapText="1"/>
    </xf>
    <xf numFmtId="2" fontId="1" fillId="29" borderId="45" xfId="0" applyNumberFormat="1" applyFont="1" applyFill="1" applyBorder="1" applyAlignment="1">
      <alignment horizontal="center" wrapText="1"/>
    </xf>
    <xf numFmtId="2" fontId="1" fillId="0" borderId="45" xfId="0" applyNumberFormat="1" applyFont="1" applyBorder="1" applyAlignment="1">
      <alignment horizontal="center" wrapText="1"/>
    </xf>
    <xf numFmtId="2" fontId="1" fillId="2" borderId="46" xfId="0" applyNumberFormat="1" applyFont="1" applyFill="1" applyBorder="1" applyAlignment="1">
      <alignment horizontal="center" wrapText="1"/>
    </xf>
    <xf numFmtId="16" fontId="3" fillId="29" borderId="45" xfId="0" applyNumberFormat="1" applyFont="1" applyFill="1" applyBorder="1" applyAlignment="1">
      <alignment horizontal="center" wrapText="1"/>
    </xf>
    <xf numFmtId="2" fontId="7" fillId="29" borderId="45" xfId="0" applyNumberFormat="1" applyFont="1" applyFill="1" applyBorder="1" applyAlignment="1">
      <alignment wrapText="1"/>
    </xf>
    <xf numFmtId="2" fontId="0" fillId="0" borderId="45" xfId="0" applyNumberFormat="1" applyBorder="1" applyAlignment="1">
      <alignment wrapText="1"/>
    </xf>
  </cellXfs>
  <cellStyles count="2">
    <cellStyle name="Hyperlink" xfId="1" builtinId="8"/>
    <cellStyle name="Normal" xfId="0" builtinId="0"/>
  </cellStyles>
  <dxfs count="59">
    <dxf>
      <alignment textRotation="0" wrapText="1" justifyLastLine="0" shrinkToFit="0" readingOrder="0"/>
    </dxf>
    <dxf>
      <font>
        <b/>
        <i val="0"/>
        <strike val="0"/>
        <condense val="0"/>
        <extend val="0"/>
        <outline val="0"/>
        <shadow val="0"/>
        <u val="none"/>
        <vertAlign val="baseline"/>
        <sz val="12"/>
        <color rgb="FF000000"/>
        <name val="Calibri"/>
        <family val="2"/>
        <scheme val="minor"/>
      </font>
      <numFmt numFmtId="2" formatCode="0.00"/>
      <fill>
        <patternFill patternType="solid">
          <fgColor rgb="FF000000"/>
          <bgColor rgb="FFFFFFFF"/>
        </patternFill>
      </fill>
      <alignment horizontal="center" vertical="center" textRotation="0" wrapText="1" indent="0" justifyLastLine="0" shrinkToFit="0" readingOrder="0"/>
      <border diagonalUp="0" diagonalDown="0">
        <left style="medium">
          <color indexed="64"/>
        </left>
        <right style="medium">
          <color indexed="64"/>
        </right>
        <top/>
        <bottom/>
        <vertical style="medium">
          <color indexed="64"/>
        </vertical>
        <horizontal style="medium">
          <color indexed="64"/>
        </horizontal>
      </border>
    </dxf>
    <dxf>
      <numFmt numFmtId="0" formatCode="General"/>
      <alignment textRotation="0" wrapText="1"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2" tint="-9.9978637043366805E-2"/>
        </patternFill>
      </fill>
      <alignment horizontal="center" vertical="bottom" textRotation="0" wrapText="1" indent="0" justifyLastLine="0" shrinkToFit="0" readingOrder="0"/>
      <border diagonalUp="0" diagonalDown="0">
        <left style="medium">
          <color indexed="64"/>
        </left>
        <right/>
        <top style="medium">
          <color indexed="64"/>
        </top>
        <bottom style="medium">
          <color indexed="64"/>
        </bottom>
        <vertical style="medium">
          <color indexed="64"/>
        </vertical>
        <horizontal style="medium">
          <color indexed="64"/>
        </horizontal>
      </border>
    </dxf>
    <dxf>
      <font>
        <b val="0"/>
        <i val="0"/>
        <strike val="0"/>
        <condense val="0"/>
        <extend val="0"/>
        <outline val="0"/>
        <shadow val="0"/>
        <u val="none"/>
        <vertAlign val="baseline"/>
        <sz val="12"/>
        <color theme="1"/>
        <name val="Calibri"/>
        <family val="2"/>
        <scheme val="minor"/>
      </font>
      <numFmt numFmtId="2" formatCode="0.00"/>
      <alignment horizontal="center" vertical="bottom" textRotation="0" wrapText="1" indent="0"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
      <alignment textRotation="0" wrapText="1"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
      <font>
        <b val="0"/>
        <i val="0"/>
        <strike val="0"/>
        <condense val="0"/>
        <extend val="0"/>
        <outline val="0"/>
        <shadow val="0"/>
        <u val="none"/>
        <vertAlign val="baseline"/>
        <sz val="12"/>
        <color theme="1"/>
        <name val="Calibri"/>
        <family val="2"/>
        <scheme val="minor"/>
      </font>
      <fill>
        <patternFill patternType="solid">
          <fgColor indexed="64"/>
          <bgColor theme="2" tint="-9.9978637043366805E-2"/>
        </patternFill>
      </fill>
      <alignment horizontal="center" vertical="bottom" textRotation="0" wrapText="1" indent="0"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
      <font>
        <b val="0"/>
        <i val="0"/>
        <strike val="0"/>
        <condense val="0"/>
        <extend val="0"/>
        <outline val="0"/>
        <shadow val="0"/>
        <u val="none"/>
        <vertAlign val="baseline"/>
        <sz val="12"/>
        <color theme="1"/>
        <name val="Calibri"/>
        <family val="2"/>
        <scheme val="minor"/>
      </font>
      <fill>
        <patternFill patternType="solid">
          <fgColor indexed="64"/>
          <bgColor theme="2" tint="-9.9978637043366805E-2"/>
        </patternFill>
      </fill>
      <alignment horizontal="center" vertical="bottom" textRotation="0" wrapText="1" indent="0"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
      <alignment textRotation="0" wrapText="1"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
      <font>
        <b val="0"/>
        <i val="0"/>
        <strike val="0"/>
        <condense val="0"/>
        <extend val="0"/>
        <outline val="0"/>
        <shadow val="0"/>
        <u val="none"/>
        <vertAlign val="baseline"/>
        <sz val="12"/>
        <color rgb="FF000000"/>
        <name val="Calibri"/>
        <family val="2"/>
        <scheme val="minor"/>
      </font>
      <numFmt numFmtId="165" formatCode="dd/mmm"/>
      <alignment horizontal="center" vertical="bottom"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2"/>
        <color rgb="FF000000"/>
        <name val="Calibri"/>
        <family val="2"/>
        <scheme val="minor"/>
      </font>
      <numFmt numFmtId="165" formatCode="dd/mmm"/>
      <alignment horizontal="center" vertical="bottom" textRotation="0" wrapText="1" indent="0"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
      <font>
        <b val="0"/>
        <i val="0"/>
        <strike val="0"/>
        <condense val="0"/>
        <extend val="0"/>
        <outline val="0"/>
        <shadow val="0"/>
        <u val="none"/>
        <vertAlign val="baseline"/>
        <sz val="12"/>
        <color rgb="FF000000"/>
        <name val="Calibri"/>
        <family val="2"/>
        <scheme val="minor"/>
      </font>
      <numFmt numFmtId="165" formatCode="dd/mmm"/>
      <alignment horizontal="center" vertical="bottom" textRotation="0" wrapText="1" indent="0"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
      <font>
        <b val="0"/>
        <i val="0"/>
        <strike val="0"/>
        <condense val="0"/>
        <extend val="0"/>
        <outline val="0"/>
        <shadow val="0"/>
        <u val="none"/>
        <vertAlign val="baseline"/>
        <sz val="12"/>
        <color rgb="FF000000"/>
        <name val="Calibri"/>
        <family val="2"/>
        <scheme val="minor"/>
      </font>
      <numFmt numFmtId="165" formatCode="dd/mmm"/>
      <alignment horizontal="center" vertical="bottom" textRotation="0" wrapText="1" indent="0"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
      <font>
        <b/>
        <i val="0"/>
        <strike val="0"/>
        <condense val="0"/>
        <extend val="0"/>
        <outline val="0"/>
        <shadow val="0"/>
        <u val="none"/>
        <vertAlign val="baseline"/>
        <sz val="12"/>
        <color rgb="FF000000"/>
        <name val="Calibri"/>
        <family val="2"/>
        <scheme val="minor"/>
      </font>
      <alignment horizontal="center" vertical="bottom" textRotation="0" wrapText="1"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rgb="FF000000"/>
        <name val="Calibri"/>
        <family val="2"/>
        <scheme val="minor"/>
      </font>
      <alignment horizontal="center" vertical="bottom" textRotation="0" wrapText="1" indent="0" justifyLastLine="0" shrinkToFit="0" readingOrder="0"/>
      <border diagonalUp="0" diagonalDown="0">
        <left/>
        <right style="medium">
          <color indexed="64"/>
        </right>
        <top style="medium">
          <color indexed="64"/>
        </top>
        <bottom style="medium">
          <color indexed="64"/>
        </bottom>
        <vertical style="medium">
          <color indexed="64"/>
        </vertical>
        <horizontal style="medium">
          <color indexed="64"/>
        </horizontal>
      </border>
    </dxf>
    <dxf>
      <font>
        <b val="0"/>
        <i val="0"/>
        <strike val="0"/>
        <condense val="0"/>
        <extend val="0"/>
        <outline val="0"/>
        <shadow val="0"/>
        <u val="none"/>
        <vertAlign val="baseline"/>
        <sz val="12"/>
        <color rgb="FF000000"/>
        <name val="Calibri"/>
        <family val="2"/>
        <scheme val="none"/>
      </font>
      <alignment horizontal="center" vertical="bottom" textRotation="0" wrapText="1" indent="0" justifyLastLine="0" shrinkToFit="0" readingOrder="0"/>
    </dxf>
    <dxf>
      <alignment textRotation="0" wrapText="1" justifyLastLine="0" shrinkToFit="0" readingOrder="0"/>
    </dxf>
    <dxf>
      <font>
        <b val="0"/>
        <i val="0"/>
        <strike val="0"/>
        <condense val="0"/>
        <extend val="0"/>
        <outline val="0"/>
        <shadow val="0"/>
        <u val="none"/>
        <vertAlign val="baseline"/>
        <sz val="12"/>
        <color rgb="FF000000"/>
        <name val="Calibri"/>
        <family val="2"/>
        <scheme val="minor"/>
      </font>
      <numFmt numFmtId="2" formatCode="0.00"/>
      <alignment horizontal="center" vertical="bottom" textRotation="0" wrapText="1" 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2"/>
        <color rgb="FF000000"/>
        <name val="Calibri"/>
        <family val="2"/>
        <scheme val="minor"/>
      </font>
      <numFmt numFmtId="2" formatCode="0.00"/>
      <alignment horizontal="center" vertical="bottom"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2"/>
        <color rgb="FF000000"/>
        <name val="Calibri"/>
        <family val="2"/>
        <scheme val="minor"/>
      </font>
      <numFmt numFmtId="2" formatCode="0.00"/>
      <alignment horizontal="center" vertical="bottom"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2"/>
        <color rgb="FF000000"/>
        <name val="Calibri"/>
        <family val="2"/>
        <scheme val="minor"/>
      </font>
      <numFmt numFmtId="1" formatCode="0"/>
      <alignment horizontal="center" vertical="bottom"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2"/>
        <color rgb="FF000000"/>
        <name val="Calibri"/>
        <family val="2"/>
        <scheme val="minor"/>
      </font>
      <numFmt numFmtId="165" formatCode="dd/mmm"/>
      <alignment horizontal="center" vertical="bottom"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2"/>
        <color rgb="FF000000"/>
        <name val="Calibri"/>
        <family val="2"/>
        <scheme val="minor"/>
      </font>
      <numFmt numFmtId="165" formatCode="dd/mmm"/>
      <alignment horizontal="center" vertical="bottom"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2"/>
        <color rgb="FF000000"/>
        <name val="Calibri"/>
        <family val="2"/>
        <scheme val="minor"/>
      </font>
      <numFmt numFmtId="165" formatCode="dd/mmm"/>
      <alignment horizontal="center" vertical="bottom"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rgb="FF000000"/>
        <name val="Calibri"/>
        <family val="2"/>
        <scheme val="minor"/>
      </font>
      <alignment horizontal="center" vertical="bottom" textRotation="0" wrapText="1"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rgb="FF000000"/>
        <name val="Calibri"/>
        <family val="2"/>
        <scheme val="minor"/>
      </font>
      <alignment horizontal="center" vertical="bottom" textRotation="0" wrapText="1" indent="0" justifyLastLine="0" shrinkToFit="0" readingOrder="0"/>
      <border diagonalUp="0" diagonalDown="0">
        <left/>
        <right style="medium">
          <color indexed="64"/>
        </right>
        <top style="medium">
          <color indexed="64"/>
        </top>
        <bottom style="medium">
          <color indexed="64"/>
        </bottom>
        <vertical/>
        <horizontal/>
      </border>
    </dxf>
    <dxf>
      <border>
        <top style="medium">
          <color rgb="FF000000"/>
        </top>
      </border>
    </dxf>
    <dxf>
      <border diagonalUp="0" diagonalDown="0">
        <left style="medium">
          <color rgb="FF000000"/>
        </left>
        <right style="medium">
          <color rgb="FF000000"/>
        </right>
        <top style="medium">
          <color rgb="FF000000"/>
        </top>
        <bottom style="medium">
          <color rgb="FF000000"/>
        </bottom>
      </border>
    </dxf>
    <dxf>
      <border>
        <bottom style="medium">
          <color rgb="FF000000"/>
        </bottom>
      </border>
    </dxf>
    <dxf>
      <border outline="0">
        <top style="medium">
          <color rgb="FF000000"/>
        </top>
      </border>
    </dxf>
    <dxf>
      <border outline="0">
        <left style="medium">
          <color rgb="FF000000"/>
        </left>
        <right style="medium">
          <color rgb="FF000000"/>
        </right>
        <top style="medium">
          <color rgb="FF000000"/>
        </top>
        <bottom style="medium">
          <color rgb="FF000000"/>
        </bottom>
      </border>
    </dxf>
    <dxf>
      <border outline="0">
        <bottom style="medium">
          <color rgb="FF000000"/>
        </bottom>
      </border>
    </dxf>
    <dxf>
      <numFmt numFmtId="0" formatCode="General"/>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2" tint="-9.9978637043366805E-2"/>
        </patternFill>
      </fill>
      <alignment horizontal="center" vertical="bottom" textRotation="0" wrapText="0" indent="0" justifyLastLine="0" shrinkToFit="0" readingOrder="0"/>
      <border diagonalUp="0" diagonalDown="0">
        <left style="medium">
          <color indexed="64"/>
        </left>
        <right/>
        <top style="medium">
          <color indexed="64"/>
        </top>
        <bottom style="medium">
          <color indexed="64"/>
        </bottom>
        <vertical style="medium">
          <color indexed="64"/>
        </vertical>
        <horizontal style="medium">
          <color indexed="64"/>
        </horizontal>
      </border>
    </dxf>
    <dxf>
      <font>
        <b val="0"/>
        <i val="0"/>
        <strike val="0"/>
        <condense val="0"/>
        <extend val="0"/>
        <outline val="0"/>
        <shadow val="0"/>
        <u val="none"/>
        <vertAlign val="baseline"/>
        <sz val="12"/>
        <color theme="1"/>
        <name val="Calibri"/>
        <family val="2"/>
        <scheme val="minor"/>
      </font>
      <numFmt numFmtId="2" formatCode="0.00"/>
      <alignment horizontal="center" vertical="bottom" textRotation="0" wrapText="0" indent="0"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
      <font>
        <b val="0"/>
        <i val="0"/>
        <strike val="0"/>
        <condense val="0"/>
        <extend val="0"/>
        <outline val="0"/>
        <shadow val="0"/>
        <u val="none"/>
        <vertAlign val="baseline"/>
        <sz val="12"/>
        <color theme="1"/>
        <name val="Calibri"/>
        <family val="2"/>
        <scheme val="minor"/>
      </font>
      <fill>
        <patternFill patternType="solid">
          <fgColor indexed="64"/>
          <bgColor theme="2" tint="-9.9978637043366805E-2"/>
        </patternFill>
      </fill>
      <alignment horizontal="center" vertical="bottom" textRotation="0" wrapText="0" indent="0"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
      <font>
        <b val="0"/>
        <i val="0"/>
        <strike val="0"/>
        <condense val="0"/>
        <extend val="0"/>
        <outline val="0"/>
        <shadow val="0"/>
        <u val="none"/>
        <vertAlign val="baseline"/>
        <sz val="12"/>
        <color theme="1"/>
        <name val="Calibri"/>
        <family val="2"/>
        <scheme val="minor"/>
      </font>
      <fill>
        <patternFill patternType="solid">
          <fgColor indexed="64"/>
          <bgColor theme="2" tint="-9.9978637043366805E-2"/>
        </patternFill>
      </fill>
      <alignment horizontal="center" vertical="bottom" textRotation="0" wrapText="0" indent="0"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
      <font>
        <b val="0"/>
        <i val="0"/>
        <strike val="0"/>
        <condense val="0"/>
        <extend val="0"/>
        <outline val="0"/>
        <shadow val="0"/>
        <u val="none"/>
        <vertAlign val="baseline"/>
        <sz val="12"/>
        <color rgb="FF000000"/>
        <name val="Calibri"/>
        <family val="2"/>
        <scheme val="minor"/>
      </font>
      <numFmt numFmtId="165" formatCode="dd/mmm"/>
      <fill>
        <patternFill patternType="none">
          <fgColor indexed="64"/>
          <bgColor indexed="65"/>
        </patternFill>
      </fill>
      <alignment horizontal="center" vertical="bottom"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2"/>
        <color rgb="FF000000"/>
        <name val="Calibri"/>
        <family val="2"/>
        <scheme val="minor"/>
      </font>
      <numFmt numFmtId="165" formatCode="dd/mmm"/>
      <alignment horizontal="center" vertical="bottom" textRotation="0" wrapText="0" indent="0"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
      <font>
        <b val="0"/>
        <i val="0"/>
        <strike val="0"/>
        <condense val="0"/>
        <extend val="0"/>
        <outline val="0"/>
        <shadow val="0"/>
        <u val="none"/>
        <vertAlign val="baseline"/>
        <sz val="12"/>
        <color rgb="FF000000"/>
        <name val="Calibri"/>
        <family val="2"/>
        <scheme val="minor"/>
      </font>
      <numFmt numFmtId="165" formatCode="dd/mmm"/>
      <alignment horizontal="center" vertical="bottom" textRotation="0" wrapText="0" indent="0"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
      <font>
        <b/>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border diagonalUp="0" diagonalDown="0">
        <left/>
        <right style="medium">
          <color indexed="64"/>
        </right>
        <top style="medium">
          <color indexed="64"/>
        </top>
        <bottom style="medium">
          <color indexed="64"/>
        </bottom>
        <vertical style="medium">
          <color indexed="64"/>
        </vertical>
        <horizontal style="medium">
          <color indexed="64"/>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i val="0"/>
        <strike val="0"/>
        <condense val="0"/>
        <extend val="0"/>
        <outline val="0"/>
        <shadow val="0"/>
        <u val="none"/>
        <vertAlign val="baseline"/>
        <sz val="12"/>
        <color rgb="FF000000"/>
        <name val="Calibri"/>
        <family val="2"/>
        <scheme val="minor"/>
      </font>
      <numFmt numFmtId="2" formatCode="0.00"/>
      <fill>
        <patternFill patternType="solid">
          <fgColor rgb="FF000000"/>
          <bgColor rgb="FFFFFFFF"/>
        </patternFill>
      </fill>
      <alignment horizontal="center" vertical="center" textRotation="0" wrapText="0" indent="0" justifyLastLine="0" shrinkToFit="0" readingOrder="0"/>
      <border diagonalUp="0" diagonalDown="0">
        <left style="medium">
          <color indexed="64"/>
        </left>
        <right style="medium">
          <color indexed="64"/>
        </right>
        <top/>
        <bottom/>
        <vertical style="medium">
          <color indexed="64"/>
        </vertical>
        <horizontal style="medium">
          <color indexed="64"/>
        </horizontal>
      </border>
    </dxf>
    <dxf>
      <font>
        <b val="0"/>
        <i val="0"/>
        <strike val="0"/>
        <condense val="0"/>
        <extend val="0"/>
        <outline val="0"/>
        <shadow val="0"/>
        <u val="none"/>
        <vertAlign val="baseline"/>
        <sz val="12"/>
        <color rgb="FF000000"/>
        <name val="Calibri"/>
        <family val="2"/>
        <scheme val="minor"/>
      </font>
      <numFmt numFmtId="2" formatCode="0.00"/>
      <alignment horizontal="center" vertical="bottom" textRotation="0" wrapText="0" 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2"/>
        <color rgb="FF000000"/>
        <name val="Calibri"/>
        <family val="2"/>
        <scheme val="minor"/>
      </font>
      <numFmt numFmtId="2" formatCode="0.00"/>
      <alignment horizontal="center" vertical="bottom"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2"/>
        <color rgb="FF000000"/>
        <name val="Calibri"/>
        <family val="2"/>
        <scheme val="minor"/>
      </font>
      <numFmt numFmtId="2" formatCode="0.00"/>
      <alignment horizontal="center" vertical="bottom"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2"/>
        <color rgb="FF000000"/>
        <name val="Calibri"/>
        <family val="2"/>
        <scheme val="minor"/>
      </font>
      <numFmt numFmtId="165" formatCode="dd/mmm"/>
      <alignment horizontal="center" vertical="bottom"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2"/>
        <color rgb="FF000000"/>
        <name val="Calibri"/>
        <family val="2"/>
        <scheme val="minor"/>
      </font>
      <numFmt numFmtId="165" formatCode="dd/mmm"/>
      <alignment horizontal="center" vertical="bottom"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2"/>
        <color rgb="FF000000"/>
        <name val="Calibri"/>
        <family val="2"/>
        <scheme val="minor"/>
      </font>
      <numFmt numFmtId="165" formatCode="dd/mmm"/>
      <alignment horizontal="center" vertical="bottom"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2"/>
        <color rgb="FF000000"/>
        <name val="Calibri"/>
        <family val="2"/>
        <scheme val="minor"/>
      </font>
      <numFmt numFmtId="165" formatCode="dd/mmm"/>
      <alignment horizontal="center" vertical="bottom"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top style="medium">
          <color indexed="64"/>
        </top>
      </border>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border outline="0">
        <bottom style="medium">
          <color indexed="64"/>
        </bottom>
      </border>
    </dxf>
  </dxfs>
  <tableStyles count="0" defaultTableStyle="TableStyleMedium2" defaultPivotStyle="PivotStyleMedium9"/>
  <colors>
    <mruColors>
      <color rgb="FFFF40FF"/>
      <color rgb="FF009600"/>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Baseline Average</a:t>
            </a:r>
            <a:r>
              <a:rPr lang="en-US" baseline="0"/>
              <a:t> </a:t>
            </a:r>
            <a:r>
              <a:rPr lang="en-US"/>
              <a:t>and Acute Pain Average During Surgery</a:t>
            </a:r>
          </a:p>
        </c:rich>
      </c:tx>
      <c:layout>
        <c:manualLayout>
          <c:xMode val="edge"/>
          <c:yMode val="edge"/>
          <c:x val="0.1347213967847427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210629921259856E-2"/>
          <c:y val="0.25083333333333335"/>
          <c:w val="0.88423381452318461"/>
          <c:h val="0.64176727909011377"/>
        </c:manualLayout>
      </c:layout>
      <c:barChart>
        <c:barDir val="col"/>
        <c:grouping val="clustered"/>
        <c:varyColors val="0"/>
        <c:ser>
          <c:idx val="0"/>
          <c:order val="0"/>
          <c:tx>
            <c:strRef>
              <c:f>'LAP PT Data'!$D$1</c:f>
              <c:strCache>
                <c:ptCount val="1"/>
                <c:pt idx="0">
                  <c:v>B AVG</c:v>
                </c:pt>
              </c:strCache>
            </c:strRef>
          </c:tx>
          <c:spPr>
            <a:solidFill>
              <a:schemeClr val="accent1"/>
            </a:solidFill>
            <a:ln>
              <a:noFill/>
            </a:ln>
            <a:effectLst/>
          </c:spPr>
          <c:invertIfNegative val="0"/>
          <c:cat>
            <c:strRef>
              <c:f>'LAP PT Data'!$A$2:$A$7</c:f>
              <c:strCache>
                <c:ptCount val="6"/>
                <c:pt idx="0">
                  <c:v>Dog 1</c:v>
                </c:pt>
                <c:pt idx="1">
                  <c:v>Dog 2</c:v>
                </c:pt>
                <c:pt idx="2">
                  <c:v>Dog 3</c:v>
                </c:pt>
                <c:pt idx="3">
                  <c:v>Dog 4</c:v>
                </c:pt>
                <c:pt idx="4">
                  <c:v>Dog 5</c:v>
                </c:pt>
                <c:pt idx="5">
                  <c:v>Dog 6</c:v>
                </c:pt>
              </c:strCache>
            </c:strRef>
          </c:cat>
          <c:val>
            <c:numRef>
              <c:f>'LAP PT Data'!$D$2:$D$7</c:f>
              <c:numCache>
                <c:formatCode>General</c:formatCode>
                <c:ptCount val="6"/>
                <c:pt idx="0">
                  <c:v>2.145</c:v>
                </c:pt>
                <c:pt idx="1">
                  <c:v>-25.184999999999999</c:v>
                </c:pt>
                <c:pt idx="2">
                  <c:v>12.705</c:v>
                </c:pt>
                <c:pt idx="3">
                  <c:v>-43.33</c:v>
                </c:pt>
                <c:pt idx="4">
                  <c:v>0.4850000000000001</c:v>
                </c:pt>
                <c:pt idx="5">
                  <c:v>0.14500000000000002</c:v>
                </c:pt>
              </c:numCache>
            </c:numRef>
          </c:val>
          <c:extLst>
            <c:ext xmlns:c16="http://schemas.microsoft.com/office/drawing/2014/chart" uri="{C3380CC4-5D6E-409C-BE32-E72D297353CC}">
              <c16:uniqueId val="{00000000-BF5F-4FFF-8D2D-EAD72D995B0F}"/>
            </c:ext>
          </c:extLst>
        </c:ser>
        <c:ser>
          <c:idx val="2"/>
          <c:order val="1"/>
          <c:tx>
            <c:strRef>
              <c:f>'LAP PT Data'!$G$27</c:f>
              <c:strCache>
                <c:ptCount val="1"/>
                <c:pt idx="0">
                  <c:v>PT AVG F_W</c:v>
                </c:pt>
              </c:strCache>
            </c:strRef>
          </c:tx>
          <c:spPr>
            <a:solidFill>
              <a:schemeClr val="accent3"/>
            </a:solidFill>
            <a:ln>
              <a:noFill/>
            </a:ln>
            <a:effectLst/>
          </c:spPr>
          <c:invertIfNegative val="0"/>
          <c:cat>
            <c:strRef>
              <c:f>'LAP PT Data'!$A$2:$A$7</c:f>
              <c:strCache>
                <c:ptCount val="6"/>
                <c:pt idx="0">
                  <c:v>Dog 1</c:v>
                </c:pt>
                <c:pt idx="1">
                  <c:v>Dog 2</c:v>
                </c:pt>
                <c:pt idx="2">
                  <c:v>Dog 3</c:v>
                </c:pt>
                <c:pt idx="3">
                  <c:v>Dog 4</c:v>
                </c:pt>
                <c:pt idx="4">
                  <c:v>Dog 5</c:v>
                </c:pt>
                <c:pt idx="5">
                  <c:v>Dog 6</c:v>
                </c:pt>
              </c:strCache>
            </c:strRef>
          </c:cat>
          <c:val>
            <c:numRef>
              <c:f>'LAP PT Data'!$G$28:$G$33</c:f>
              <c:numCache>
                <c:formatCode>0.000</c:formatCode>
                <c:ptCount val="6"/>
                <c:pt idx="0">
                  <c:v>-0.62333333333333341</c:v>
                </c:pt>
                <c:pt idx="1">
                  <c:v>-16.23714285714286</c:v>
                </c:pt>
                <c:pt idx="2">
                  <c:v>-1.2549999999999999</c:v>
                </c:pt>
                <c:pt idx="3">
                  <c:v>-2.63</c:v>
                </c:pt>
                <c:pt idx="4">
                  <c:v>-1.03</c:v>
                </c:pt>
                <c:pt idx="5">
                  <c:v>-0.95</c:v>
                </c:pt>
              </c:numCache>
            </c:numRef>
          </c:val>
          <c:extLst>
            <c:ext xmlns:c16="http://schemas.microsoft.com/office/drawing/2014/chart" uri="{C3380CC4-5D6E-409C-BE32-E72D297353CC}">
              <c16:uniqueId val="{00000001-BF5F-4FFF-8D2D-EAD72D995B0F}"/>
            </c:ext>
          </c:extLst>
        </c:ser>
        <c:dLbls>
          <c:showLegendKey val="0"/>
          <c:showVal val="0"/>
          <c:showCatName val="0"/>
          <c:showSerName val="0"/>
          <c:showPercent val="0"/>
          <c:showBubbleSize val="0"/>
        </c:dLbls>
        <c:gapWidth val="219"/>
        <c:overlap val="-27"/>
        <c:axId val="260173328"/>
        <c:axId val="260173808"/>
      </c:barChart>
      <c:catAx>
        <c:axId val="26017332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73808"/>
        <c:crosses val="autoZero"/>
        <c:auto val="1"/>
        <c:lblAlgn val="ctr"/>
        <c:lblOffset val="100"/>
        <c:noMultiLvlLbl val="0"/>
      </c:catAx>
      <c:valAx>
        <c:axId val="26017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73328"/>
        <c:crosses val="autoZero"/>
        <c:crossBetween val="between"/>
      </c:valAx>
      <c:spPr>
        <a:noFill/>
        <a:ln>
          <a:noFill/>
        </a:ln>
        <a:effectLst/>
      </c:spPr>
    </c:plotArea>
    <c:legend>
      <c:legendPos val="l"/>
      <c:layout>
        <c:manualLayout>
          <c:xMode val="edge"/>
          <c:yMode val="edge"/>
          <c:x val="0.55833333333333335"/>
          <c:y val="0.22813575386410032"/>
          <c:w val="0.43875459317585302"/>
          <c:h val="0.12326552930883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Acute Peak Delta Over Time of First Glasgow Response to Palpation During Pain Exam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'Clean Data Graphs'!$F$47</c:f>
              <c:strCache>
                <c:ptCount val="1"/>
                <c:pt idx="0">
                  <c:v>Post Op T1</c:v>
                </c:pt>
              </c:strCache>
            </c:strRef>
          </c:tx>
          <c:spPr>
            <a:solidFill>
              <a:schemeClr val="accent1"/>
            </a:solidFill>
            <a:ln>
              <a:no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Graphs'!$G$47:$G$52</c:f>
              <c:numCache>
                <c:formatCode>0.00</c:formatCode>
                <c:ptCount val="6"/>
                <c:pt idx="0">
                  <c:v>0</c:v>
                </c:pt>
                <c:pt idx="1">
                  <c:v>-7.0000000000000007E-2</c:v>
                </c:pt>
                <c:pt idx="2">
                  <c:v>0</c:v>
                </c:pt>
                <c:pt idx="3">
                  <c:v>-0.62</c:v>
                </c:pt>
                <c:pt idx="4">
                  <c:v>0</c:v>
                </c:pt>
                <c:pt idx="5">
                  <c:v>-2.0099999999999998</c:v>
                </c:pt>
              </c:numCache>
            </c:numRef>
          </c:val>
          <c:extLst>
            <c:ext xmlns:c16="http://schemas.microsoft.com/office/drawing/2014/chart" uri="{C3380CC4-5D6E-409C-BE32-E72D297353CC}">
              <c16:uniqueId val="{00000000-E74A-4D99-9EC3-7021A6E1DC43}"/>
            </c:ext>
          </c:extLst>
        </c:ser>
        <c:ser>
          <c:idx val="1"/>
          <c:order val="1"/>
          <c:tx>
            <c:strRef>
              <c:f>'Clean Data Graphs'!$F$53</c:f>
              <c:strCache>
                <c:ptCount val="1"/>
                <c:pt idx="0">
                  <c:v>Post Op T1</c:v>
                </c:pt>
              </c:strCache>
            </c:strRef>
          </c:tx>
          <c:spPr>
            <a:solidFill>
              <a:schemeClr val="accent2"/>
            </a:solidFill>
            <a:ln>
              <a:no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Graphs'!$G$53:$G$58</c:f>
              <c:numCache>
                <c:formatCode>0.00</c:formatCode>
                <c:ptCount val="6"/>
                <c:pt idx="0">
                  <c:v>-3.77</c:v>
                </c:pt>
                <c:pt idx="1">
                  <c:v>-5.82</c:v>
                </c:pt>
                <c:pt idx="2">
                  <c:v>-0.56999999999999995</c:v>
                </c:pt>
                <c:pt idx="3">
                  <c:v>-4.34</c:v>
                </c:pt>
                <c:pt idx="4">
                  <c:v>-0.79</c:v>
                </c:pt>
                <c:pt idx="5">
                  <c:v>0</c:v>
                </c:pt>
              </c:numCache>
            </c:numRef>
          </c:val>
          <c:extLst>
            <c:ext xmlns:c16="http://schemas.microsoft.com/office/drawing/2014/chart" uri="{C3380CC4-5D6E-409C-BE32-E72D297353CC}">
              <c16:uniqueId val="{00000001-E74A-4D99-9EC3-7021A6E1DC43}"/>
            </c:ext>
          </c:extLst>
        </c:ser>
        <c:ser>
          <c:idx val="2"/>
          <c:order val="2"/>
          <c:tx>
            <c:strRef>
              <c:f>'Clean Data Graphs'!$F$59</c:f>
              <c:strCache>
                <c:ptCount val="1"/>
                <c:pt idx="0">
                  <c:v>Post Op T1</c:v>
                </c:pt>
              </c:strCache>
            </c:strRef>
          </c:tx>
          <c:spPr>
            <a:solidFill>
              <a:schemeClr val="accent3"/>
            </a:solidFill>
            <a:ln>
              <a:no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Graphs'!$G$59:$G$64</c:f>
              <c:numCache>
                <c:formatCode>0.00</c:formatCode>
                <c:ptCount val="6"/>
                <c:pt idx="0">
                  <c:v>0</c:v>
                </c:pt>
                <c:pt idx="1">
                  <c:v>-7.27</c:v>
                </c:pt>
                <c:pt idx="2">
                  <c:v>2.94</c:v>
                </c:pt>
                <c:pt idx="3">
                  <c:v>-0.78</c:v>
                </c:pt>
                <c:pt idx="4">
                  <c:v>-0.78</c:v>
                </c:pt>
                <c:pt idx="5">
                  <c:v>-0.25</c:v>
                </c:pt>
              </c:numCache>
            </c:numRef>
          </c:val>
          <c:extLst>
            <c:ext xmlns:c16="http://schemas.microsoft.com/office/drawing/2014/chart" uri="{C3380CC4-5D6E-409C-BE32-E72D297353CC}">
              <c16:uniqueId val="{00000002-E74A-4D99-9EC3-7021A6E1DC43}"/>
            </c:ext>
          </c:extLst>
        </c:ser>
        <c:dLbls>
          <c:showLegendKey val="0"/>
          <c:showVal val="0"/>
          <c:showCatName val="0"/>
          <c:showSerName val="0"/>
          <c:showPercent val="0"/>
          <c:showBubbleSize val="0"/>
        </c:dLbls>
        <c:gapWidth val="219"/>
        <c:overlap val="-27"/>
        <c:axId val="534891583"/>
        <c:axId val="714165855"/>
      </c:barChart>
      <c:catAx>
        <c:axId val="534891583"/>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165855"/>
        <c:crosses val="autoZero"/>
        <c:auto val="1"/>
        <c:lblAlgn val="ctr"/>
        <c:lblOffset val="100"/>
        <c:noMultiLvlLbl val="0"/>
      </c:catAx>
      <c:valAx>
        <c:axId val="7141658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891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Acute Peak Delta Over Time of Pressure Algometry Test During Pain Exam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'Clean Data Graphs'!$F$47</c:f>
              <c:strCache>
                <c:ptCount val="1"/>
                <c:pt idx="0">
                  <c:v>Post Op T1</c:v>
                </c:pt>
              </c:strCache>
            </c:strRef>
          </c:tx>
          <c:spPr>
            <a:solidFill>
              <a:schemeClr val="accent6"/>
            </a:solidFill>
            <a:ln>
              <a:no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Graphs'!$J$47:$J$52</c:f>
              <c:numCache>
                <c:formatCode>0.00</c:formatCode>
                <c:ptCount val="6"/>
                <c:pt idx="0">
                  <c:v>0</c:v>
                </c:pt>
                <c:pt idx="1">
                  <c:v>-1.02</c:v>
                </c:pt>
                <c:pt idx="2" formatCode="General">
                  <c:v>0</c:v>
                </c:pt>
                <c:pt idx="3">
                  <c:v>0</c:v>
                </c:pt>
                <c:pt idx="4">
                  <c:v>-0.73</c:v>
                </c:pt>
                <c:pt idx="5">
                  <c:v>-0.33</c:v>
                </c:pt>
              </c:numCache>
            </c:numRef>
          </c:val>
          <c:extLst>
            <c:ext xmlns:c16="http://schemas.microsoft.com/office/drawing/2014/chart" uri="{C3380CC4-5D6E-409C-BE32-E72D297353CC}">
              <c16:uniqueId val="{00000000-90A7-4101-B339-E4CB0B960429}"/>
            </c:ext>
          </c:extLst>
        </c:ser>
        <c:ser>
          <c:idx val="1"/>
          <c:order val="1"/>
          <c:tx>
            <c:strRef>
              <c:f>'Clean Data Graphs'!$F$53</c:f>
              <c:strCache>
                <c:ptCount val="1"/>
                <c:pt idx="0">
                  <c:v>Post Op T1</c:v>
                </c:pt>
              </c:strCache>
            </c:strRef>
          </c:tx>
          <c:spPr>
            <a:solidFill>
              <a:schemeClr val="accent5"/>
            </a:solidFill>
            <a:ln>
              <a:no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Graphs'!$J$53:$J$58</c:f>
              <c:numCache>
                <c:formatCode>0.00</c:formatCode>
                <c:ptCount val="6"/>
                <c:pt idx="0">
                  <c:v>-3.24</c:v>
                </c:pt>
                <c:pt idx="1">
                  <c:v>-1</c:v>
                </c:pt>
                <c:pt idx="2">
                  <c:v>0</c:v>
                </c:pt>
                <c:pt idx="3">
                  <c:v>0</c:v>
                </c:pt>
                <c:pt idx="4">
                  <c:v>-1.67</c:v>
                </c:pt>
                <c:pt idx="5">
                  <c:v>0</c:v>
                </c:pt>
              </c:numCache>
            </c:numRef>
          </c:val>
          <c:extLst>
            <c:ext xmlns:c16="http://schemas.microsoft.com/office/drawing/2014/chart" uri="{C3380CC4-5D6E-409C-BE32-E72D297353CC}">
              <c16:uniqueId val="{00000001-90A7-4101-B339-E4CB0B960429}"/>
            </c:ext>
          </c:extLst>
        </c:ser>
        <c:ser>
          <c:idx val="2"/>
          <c:order val="2"/>
          <c:tx>
            <c:strRef>
              <c:f>'Clean Data Graphs'!$F$59</c:f>
              <c:strCache>
                <c:ptCount val="1"/>
                <c:pt idx="0">
                  <c:v>Post Op T1</c:v>
                </c:pt>
              </c:strCache>
            </c:strRef>
          </c:tx>
          <c:spPr>
            <a:solidFill>
              <a:schemeClr val="accent4"/>
            </a:solidFill>
            <a:ln>
              <a:no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Graphs'!$J$59:$J$64</c:f>
              <c:numCache>
                <c:formatCode>0.00</c:formatCode>
                <c:ptCount val="6"/>
                <c:pt idx="0">
                  <c:v>-0.83</c:v>
                </c:pt>
                <c:pt idx="1">
                  <c:v>-2.72</c:v>
                </c:pt>
                <c:pt idx="2">
                  <c:v>-3.85</c:v>
                </c:pt>
                <c:pt idx="3">
                  <c:v>-0.84</c:v>
                </c:pt>
                <c:pt idx="4">
                  <c:v>-1.41</c:v>
                </c:pt>
                <c:pt idx="5">
                  <c:v>-0.56000000000000005</c:v>
                </c:pt>
              </c:numCache>
            </c:numRef>
          </c:val>
          <c:extLst>
            <c:ext xmlns:c16="http://schemas.microsoft.com/office/drawing/2014/chart" uri="{C3380CC4-5D6E-409C-BE32-E72D297353CC}">
              <c16:uniqueId val="{00000002-90A7-4101-B339-E4CB0B960429}"/>
            </c:ext>
          </c:extLst>
        </c:ser>
        <c:dLbls>
          <c:showLegendKey val="0"/>
          <c:showVal val="0"/>
          <c:showCatName val="0"/>
          <c:showSerName val="0"/>
          <c:showPercent val="0"/>
          <c:showBubbleSize val="0"/>
        </c:dLbls>
        <c:gapWidth val="219"/>
        <c:overlap val="-27"/>
        <c:axId val="534891583"/>
        <c:axId val="714165855"/>
      </c:barChart>
      <c:catAx>
        <c:axId val="534891583"/>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165855"/>
        <c:crosses val="autoZero"/>
        <c:auto val="1"/>
        <c:lblAlgn val="ctr"/>
        <c:lblOffset val="100"/>
        <c:noMultiLvlLbl val="0"/>
      </c:catAx>
      <c:valAx>
        <c:axId val="7141658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891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Acute Peaks Detected During Post Operative Time Point 1 from Glasgow and</a:t>
            </a:r>
            <a:r>
              <a:rPr lang="en-CA" baseline="0"/>
              <a:t> Algometry</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'Clean Data Graphs'!$G$46</c:f>
              <c:strCache>
                <c:ptCount val="1"/>
                <c:pt idx="0">
                  <c:v>Glasgow #1</c:v>
                </c:pt>
              </c:strCache>
            </c:strRef>
          </c:tx>
          <c:spPr>
            <a:solidFill>
              <a:schemeClr val="accent1"/>
            </a:solidFill>
            <a:ln>
              <a:no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Graphs'!$G$47:$G$52</c:f>
              <c:numCache>
                <c:formatCode>0.00</c:formatCode>
                <c:ptCount val="6"/>
                <c:pt idx="0">
                  <c:v>0</c:v>
                </c:pt>
                <c:pt idx="1">
                  <c:v>-7.0000000000000007E-2</c:v>
                </c:pt>
                <c:pt idx="2">
                  <c:v>0</c:v>
                </c:pt>
                <c:pt idx="3">
                  <c:v>-0.62</c:v>
                </c:pt>
                <c:pt idx="4">
                  <c:v>0</c:v>
                </c:pt>
                <c:pt idx="5">
                  <c:v>-2.0099999999999998</c:v>
                </c:pt>
              </c:numCache>
            </c:numRef>
          </c:val>
          <c:extLst>
            <c:ext xmlns:c16="http://schemas.microsoft.com/office/drawing/2014/chart" uri="{C3380CC4-5D6E-409C-BE32-E72D297353CC}">
              <c16:uniqueId val="{00000000-E36E-4B4A-8635-9ED1E1F57A60}"/>
            </c:ext>
          </c:extLst>
        </c:ser>
        <c:ser>
          <c:idx val="1"/>
          <c:order val="1"/>
          <c:tx>
            <c:strRef>
              <c:f>'Clean Data Graphs'!$H$46</c:f>
              <c:strCache>
                <c:ptCount val="1"/>
                <c:pt idx="0">
                  <c:v>Glasgow #2</c:v>
                </c:pt>
              </c:strCache>
            </c:strRef>
          </c:tx>
          <c:spPr>
            <a:solidFill>
              <a:schemeClr val="accent2"/>
            </a:solidFill>
            <a:ln>
              <a:no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Graphs'!$H$47:$H$52</c:f>
              <c:numCache>
                <c:formatCode>0.00</c:formatCode>
                <c:ptCount val="6"/>
                <c:pt idx="0">
                  <c:v>0</c:v>
                </c:pt>
                <c:pt idx="1">
                  <c:v>0</c:v>
                </c:pt>
                <c:pt idx="2" formatCode="General">
                  <c:v>0</c:v>
                </c:pt>
                <c:pt idx="3">
                  <c:v>0</c:v>
                </c:pt>
                <c:pt idx="4" formatCode="General">
                  <c:v>0</c:v>
                </c:pt>
                <c:pt idx="5" formatCode="General">
                  <c:v>0</c:v>
                </c:pt>
              </c:numCache>
            </c:numRef>
          </c:val>
          <c:extLst>
            <c:ext xmlns:c16="http://schemas.microsoft.com/office/drawing/2014/chart" uri="{C3380CC4-5D6E-409C-BE32-E72D297353CC}">
              <c16:uniqueId val="{00000001-E36E-4B4A-8635-9ED1E1F57A60}"/>
            </c:ext>
          </c:extLst>
        </c:ser>
        <c:ser>
          <c:idx val="2"/>
          <c:order val="2"/>
          <c:tx>
            <c:strRef>
              <c:f>'Clean Data Graphs'!$I$46</c:f>
              <c:strCache>
                <c:ptCount val="1"/>
                <c:pt idx="0">
                  <c:v>Glasgow #3</c:v>
                </c:pt>
              </c:strCache>
            </c:strRef>
          </c:tx>
          <c:spPr>
            <a:solidFill>
              <a:schemeClr val="accent3"/>
            </a:solidFill>
            <a:ln>
              <a:no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Graphs'!$I$47:$I$52</c:f>
              <c:numCache>
                <c:formatCode>0.00</c:formatCode>
                <c:ptCount val="6"/>
                <c:pt idx="0">
                  <c:v>0</c:v>
                </c:pt>
                <c:pt idx="1">
                  <c:v>0</c:v>
                </c:pt>
                <c:pt idx="2" formatCode="General">
                  <c:v>0</c:v>
                </c:pt>
                <c:pt idx="3">
                  <c:v>0</c:v>
                </c:pt>
                <c:pt idx="4">
                  <c:v>0</c:v>
                </c:pt>
                <c:pt idx="5" formatCode="General">
                  <c:v>0</c:v>
                </c:pt>
              </c:numCache>
            </c:numRef>
          </c:val>
          <c:extLst>
            <c:ext xmlns:c16="http://schemas.microsoft.com/office/drawing/2014/chart" uri="{C3380CC4-5D6E-409C-BE32-E72D297353CC}">
              <c16:uniqueId val="{00000002-E36E-4B4A-8635-9ED1E1F57A60}"/>
            </c:ext>
          </c:extLst>
        </c:ser>
        <c:ser>
          <c:idx val="3"/>
          <c:order val="3"/>
          <c:tx>
            <c:strRef>
              <c:f>'Clean Data Graphs'!$J$46</c:f>
              <c:strCache>
                <c:ptCount val="1"/>
                <c:pt idx="0">
                  <c:v>Algometry #1</c:v>
                </c:pt>
              </c:strCache>
            </c:strRef>
          </c:tx>
          <c:spPr>
            <a:solidFill>
              <a:srgbClr val="009600"/>
            </a:solidFill>
            <a:ln>
              <a:no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Graphs'!$J$47:$J$52</c:f>
              <c:numCache>
                <c:formatCode>0.00</c:formatCode>
                <c:ptCount val="6"/>
                <c:pt idx="0">
                  <c:v>0</c:v>
                </c:pt>
                <c:pt idx="1">
                  <c:v>-1.02</c:v>
                </c:pt>
                <c:pt idx="2" formatCode="General">
                  <c:v>0</c:v>
                </c:pt>
                <c:pt idx="3">
                  <c:v>0</c:v>
                </c:pt>
                <c:pt idx="4">
                  <c:v>-0.73</c:v>
                </c:pt>
                <c:pt idx="5">
                  <c:v>-0.33</c:v>
                </c:pt>
              </c:numCache>
            </c:numRef>
          </c:val>
          <c:extLst>
            <c:ext xmlns:c16="http://schemas.microsoft.com/office/drawing/2014/chart" uri="{C3380CC4-5D6E-409C-BE32-E72D297353CC}">
              <c16:uniqueId val="{00000003-E36E-4B4A-8635-9ED1E1F57A60}"/>
            </c:ext>
          </c:extLst>
        </c:ser>
        <c:ser>
          <c:idx val="4"/>
          <c:order val="4"/>
          <c:tx>
            <c:strRef>
              <c:f>'Clean Data Graphs'!$K$46</c:f>
              <c:strCache>
                <c:ptCount val="1"/>
                <c:pt idx="0">
                  <c:v> Algometry #2</c:v>
                </c:pt>
              </c:strCache>
            </c:strRef>
          </c:tx>
          <c:spPr>
            <a:solidFill>
              <a:schemeClr val="accent5"/>
            </a:solidFill>
            <a:ln>
              <a:no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Graphs'!$K$47:$K$52</c:f>
              <c:numCache>
                <c:formatCode>0.00</c:formatCode>
                <c:ptCount val="6"/>
                <c:pt idx="0">
                  <c:v>0</c:v>
                </c:pt>
                <c:pt idx="1">
                  <c:v>-0.49</c:v>
                </c:pt>
                <c:pt idx="2">
                  <c:v>0</c:v>
                </c:pt>
                <c:pt idx="3">
                  <c:v>0</c:v>
                </c:pt>
                <c:pt idx="4">
                  <c:v>0</c:v>
                </c:pt>
                <c:pt idx="5">
                  <c:v>-1.02</c:v>
                </c:pt>
              </c:numCache>
            </c:numRef>
          </c:val>
          <c:extLst>
            <c:ext xmlns:c16="http://schemas.microsoft.com/office/drawing/2014/chart" uri="{C3380CC4-5D6E-409C-BE32-E72D297353CC}">
              <c16:uniqueId val="{00000004-E36E-4B4A-8635-9ED1E1F57A60}"/>
            </c:ext>
          </c:extLst>
        </c:ser>
        <c:ser>
          <c:idx val="5"/>
          <c:order val="5"/>
          <c:tx>
            <c:strRef>
              <c:f>'Clean Data Graphs'!$L$46</c:f>
              <c:strCache>
                <c:ptCount val="1"/>
                <c:pt idx="0">
                  <c:v>Algometry #3</c:v>
                </c:pt>
              </c:strCache>
            </c:strRef>
          </c:tx>
          <c:spPr>
            <a:solidFill>
              <a:srgbClr val="FFC000"/>
            </a:solidFill>
            <a:ln>
              <a:solidFill>
                <a:srgbClr val="FFC000"/>
              </a:solid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Graphs'!$L$47:$L$52</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5-E36E-4B4A-8635-9ED1E1F57A60}"/>
            </c:ext>
          </c:extLst>
        </c:ser>
        <c:dLbls>
          <c:showLegendKey val="0"/>
          <c:showVal val="0"/>
          <c:showCatName val="0"/>
          <c:showSerName val="0"/>
          <c:showPercent val="0"/>
          <c:showBubbleSize val="0"/>
        </c:dLbls>
        <c:gapWidth val="219"/>
        <c:overlap val="-27"/>
        <c:axId val="650821119"/>
        <c:axId val="1962250639"/>
      </c:barChart>
      <c:catAx>
        <c:axId val="650821119"/>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250639"/>
        <c:crosses val="autoZero"/>
        <c:auto val="1"/>
        <c:lblAlgn val="ctr"/>
        <c:lblOffset val="100"/>
        <c:noMultiLvlLbl val="0"/>
      </c:catAx>
      <c:valAx>
        <c:axId val="19622506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21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Acute Peaks Detected During Post Operative Time Point 2 from Glasgow and</a:t>
            </a:r>
            <a:r>
              <a:rPr lang="en-CA" baseline="0"/>
              <a:t> Algometry</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'Clean Data Graphs'!$G$46</c:f>
              <c:strCache>
                <c:ptCount val="1"/>
                <c:pt idx="0">
                  <c:v>Glasgow #1</c:v>
                </c:pt>
              </c:strCache>
            </c:strRef>
          </c:tx>
          <c:spPr>
            <a:solidFill>
              <a:schemeClr val="accent1"/>
            </a:solidFill>
            <a:ln>
              <a:no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Graphs'!$G$53:$G$58</c:f>
              <c:numCache>
                <c:formatCode>0.00</c:formatCode>
                <c:ptCount val="6"/>
                <c:pt idx="0">
                  <c:v>-3.77</c:v>
                </c:pt>
                <c:pt idx="1">
                  <c:v>-5.82</c:v>
                </c:pt>
                <c:pt idx="2">
                  <c:v>-0.56999999999999995</c:v>
                </c:pt>
                <c:pt idx="3">
                  <c:v>-4.34</c:v>
                </c:pt>
                <c:pt idx="4">
                  <c:v>-0.79</c:v>
                </c:pt>
                <c:pt idx="5">
                  <c:v>0</c:v>
                </c:pt>
              </c:numCache>
            </c:numRef>
          </c:val>
          <c:extLst>
            <c:ext xmlns:c16="http://schemas.microsoft.com/office/drawing/2014/chart" uri="{C3380CC4-5D6E-409C-BE32-E72D297353CC}">
              <c16:uniqueId val="{00000000-FE1F-4CFA-B156-CC91FDB1E2ED}"/>
            </c:ext>
          </c:extLst>
        </c:ser>
        <c:ser>
          <c:idx val="1"/>
          <c:order val="1"/>
          <c:tx>
            <c:strRef>
              <c:f>'Clean Data Graphs'!$H$46</c:f>
              <c:strCache>
                <c:ptCount val="1"/>
                <c:pt idx="0">
                  <c:v>Glasgow #2</c:v>
                </c:pt>
              </c:strCache>
            </c:strRef>
          </c:tx>
          <c:spPr>
            <a:solidFill>
              <a:schemeClr val="accent2"/>
            </a:solidFill>
            <a:ln>
              <a:no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Graphs'!$H$53:$H$58</c:f>
              <c:numCache>
                <c:formatCode>General</c:formatCode>
                <c:ptCount val="6"/>
                <c:pt idx="0" formatCode="0.00">
                  <c:v>-1.53</c:v>
                </c:pt>
                <c:pt idx="1">
                  <c:v>0</c:v>
                </c:pt>
                <c:pt idx="2" formatCode="0.00">
                  <c:v>-1.1200000000000001</c:v>
                </c:pt>
                <c:pt idx="3" formatCode="0.00">
                  <c:v>-1.66</c:v>
                </c:pt>
                <c:pt idx="4" formatCode="0.00">
                  <c:v>-0.31</c:v>
                </c:pt>
                <c:pt idx="5" formatCode="0.00">
                  <c:v>0</c:v>
                </c:pt>
              </c:numCache>
            </c:numRef>
          </c:val>
          <c:extLst>
            <c:ext xmlns:c16="http://schemas.microsoft.com/office/drawing/2014/chart" uri="{C3380CC4-5D6E-409C-BE32-E72D297353CC}">
              <c16:uniqueId val="{00000001-FE1F-4CFA-B156-CC91FDB1E2ED}"/>
            </c:ext>
          </c:extLst>
        </c:ser>
        <c:ser>
          <c:idx val="2"/>
          <c:order val="2"/>
          <c:tx>
            <c:strRef>
              <c:f>'Clean Data Graphs'!$I$46</c:f>
              <c:strCache>
                <c:ptCount val="1"/>
                <c:pt idx="0">
                  <c:v>Glasgow #3</c:v>
                </c:pt>
              </c:strCache>
            </c:strRef>
          </c:tx>
          <c:spPr>
            <a:solidFill>
              <a:schemeClr val="accent3"/>
            </a:solidFill>
            <a:ln>
              <a:no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Graphs'!$I$53:$I$58</c:f>
              <c:numCache>
                <c:formatCode>General</c:formatCode>
                <c:ptCount val="6"/>
                <c:pt idx="0">
                  <c:v>0</c:v>
                </c:pt>
                <c:pt idx="1">
                  <c:v>0</c:v>
                </c:pt>
                <c:pt idx="2" formatCode="0.00">
                  <c:v>-1.41</c:v>
                </c:pt>
                <c:pt idx="3" formatCode="0.00">
                  <c:v>0</c:v>
                </c:pt>
                <c:pt idx="4" formatCode="0.00">
                  <c:v>0</c:v>
                </c:pt>
                <c:pt idx="5" formatCode="0.00">
                  <c:v>0</c:v>
                </c:pt>
              </c:numCache>
            </c:numRef>
          </c:val>
          <c:extLst>
            <c:ext xmlns:c16="http://schemas.microsoft.com/office/drawing/2014/chart" uri="{C3380CC4-5D6E-409C-BE32-E72D297353CC}">
              <c16:uniqueId val="{00000002-FE1F-4CFA-B156-CC91FDB1E2ED}"/>
            </c:ext>
          </c:extLst>
        </c:ser>
        <c:ser>
          <c:idx val="3"/>
          <c:order val="3"/>
          <c:tx>
            <c:strRef>
              <c:f>'Clean Data Graphs'!$J$46</c:f>
              <c:strCache>
                <c:ptCount val="1"/>
                <c:pt idx="0">
                  <c:v>Algometry #1</c:v>
                </c:pt>
              </c:strCache>
            </c:strRef>
          </c:tx>
          <c:spPr>
            <a:solidFill>
              <a:srgbClr val="009600"/>
            </a:solidFill>
            <a:ln>
              <a:no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Graphs'!$J$53:$J$58</c:f>
              <c:numCache>
                <c:formatCode>0.00</c:formatCode>
                <c:ptCount val="6"/>
                <c:pt idx="0">
                  <c:v>-3.24</c:v>
                </c:pt>
                <c:pt idx="1">
                  <c:v>-1</c:v>
                </c:pt>
                <c:pt idx="2">
                  <c:v>0</c:v>
                </c:pt>
                <c:pt idx="3">
                  <c:v>0</c:v>
                </c:pt>
                <c:pt idx="4">
                  <c:v>-1.67</c:v>
                </c:pt>
                <c:pt idx="5">
                  <c:v>0</c:v>
                </c:pt>
              </c:numCache>
            </c:numRef>
          </c:val>
          <c:extLst>
            <c:ext xmlns:c16="http://schemas.microsoft.com/office/drawing/2014/chart" uri="{C3380CC4-5D6E-409C-BE32-E72D297353CC}">
              <c16:uniqueId val="{00000003-FE1F-4CFA-B156-CC91FDB1E2ED}"/>
            </c:ext>
          </c:extLst>
        </c:ser>
        <c:ser>
          <c:idx val="4"/>
          <c:order val="4"/>
          <c:tx>
            <c:strRef>
              <c:f>'Clean Data Graphs'!$K$46</c:f>
              <c:strCache>
                <c:ptCount val="1"/>
                <c:pt idx="0">
                  <c:v> Algometry #2</c:v>
                </c:pt>
              </c:strCache>
            </c:strRef>
          </c:tx>
          <c:spPr>
            <a:solidFill>
              <a:schemeClr val="accent5"/>
            </a:solidFill>
            <a:ln>
              <a:no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Graphs'!$K$53:$K$58</c:f>
              <c:numCache>
                <c:formatCode>0.00</c:formatCode>
                <c:ptCount val="6"/>
                <c:pt idx="0">
                  <c:v>-4.54</c:v>
                </c:pt>
                <c:pt idx="1">
                  <c:v>-1.93</c:v>
                </c:pt>
                <c:pt idx="2">
                  <c:v>0</c:v>
                </c:pt>
                <c:pt idx="3">
                  <c:v>0</c:v>
                </c:pt>
                <c:pt idx="4">
                  <c:v>-0.38</c:v>
                </c:pt>
                <c:pt idx="5">
                  <c:v>0</c:v>
                </c:pt>
              </c:numCache>
            </c:numRef>
          </c:val>
          <c:extLst>
            <c:ext xmlns:c16="http://schemas.microsoft.com/office/drawing/2014/chart" uri="{C3380CC4-5D6E-409C-BE32-E72D297353CC}">
              <c16:uniqueId val="{00000004-FE1F-4CFA-B156-CC91FDB1E2ED}"/>
            </c:ext>
          </c:extLst>
        </c:ser>
        <c:ser>
          <c:idx val="5"/>
          <c:order val="5"/>
          <c:tx>
            <c:strRef>
              <c:f>'Clean Data Graphs'!$L$46</c:f>
              <c:strCache>
                <c:ptCount val="1"/>
                <c:pt idx="0">
                  <c:v>Algometry #3</c:v>
                </c:pt>
              </c:strCache>
            </c:strRef>
          </c:tx>
          <c:spPr>
            <a:solidFill>
              <a:srgbClr val="FFC000"/>
            </a:solidFill>
            <a:ln>
              <a:solidFill>
                <a:srgbClr val="FFC000"/>
              </a:solid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Graphs'!$L$53:$L$58</c:f>
              <c:numCache>
                <c:formatCode>0.00</c:formatCode>
                <c:ptCount val="6"/>
                <c:pt idx="0">
                  <c:v>-4.95</c:v>
                </c:pt>
                <c:pt idx="1">
                  <c:v>0</c:v>
                </c:pt>
                <c:pt idx="2">
                  <c:v>-1.25</c:v>
                </c:pt>
                <c:pt idx="3">
                  <c:v>0</c:v>
                </c:pt>
                <c:pt idx="4">
                  <c:v>0</c:v>
                </c:pt>
                <c:pt idx="5">
                  <c:v>0</c:v>
                </c:pt>
              </c:numCache>
            </c:numRef>
          </c:val>
          <c:extLst>
            <c:ext xmlns:c16="http://schemas.microsoft.com/office/drawing/2014/chart" uri="{C3380CC4-5D6E-409C-BE32-E72D297353CC}">
              <c16:uniqueId val="{00000005-FE1F-4CFA-B156-CC91FDB1E2ED}"/>
            </c:ext>
          </c:extLst>
        </c:ser>
        <c:dLbls>
          <c:showLegendKey val="0"/>
          <c:showVal val="0"/>
          <c:showCatName val="0"/>
          <c:showSerName val="0"/>
          <c:showPercent val="0"/>
          <c:showBubbleSize val="0"/>
        </c:dLbls>
        <c:gapWidth val="219"/>
        <c:overlap val="-27"/>
        <c:axId val="650821119"/>
        <c:axId val="1962250639"/>
      </c:barChart>
      <c:catAx>
        <c:axId val="650821119"/>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250639"/>
        <c:crosses val="autoZero"/>
        <c:auto val="1"/>
        <c:lblAlgn val="ctr"/>
        <c:lblOffset val="100"/>
        <c:noMultiLvlLbl val="0"/>
      </c:catAx>
      <c:valAx>
        <c:axId val="19622506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21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Acute Peaks Detected During Post Operative Time Point 3 from Glasgow and</a:t>
            </a:r>
            <a:r>
              <a:rPr lang="en-CA" baseline="0"/>
              <a:t> Algometry</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'Clean Data Graphs'!$G$46</c:f>
              <c:strCache>
                <c:ptCount val="1"/>
                <c:pt idx="0">
                  <c:v>Glasgow #1</c:v>
                </c:pt>
              </c:strCache>
            </c:strRef>
          </c:tx>
          <c:spPr>
            <a:solidFill>
              <a:schemeClr val="accent1"/>
            </a:solidFill>
            <a:ln>
              <a:no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Graphs'!$G$59:$G$64</c:f>
              <c:numCache>
                <c:formatCode>0.00</c:formatCode>
                <c:ptCount val="6"/>
                <c:pt idx="0">
                  <c:v>0</c:v>
                </c:pt>
                <c:pt idx="1">
                  <c:v>-7.27</c:v>
                </c:pt>
                <c:pt idx="2">
                  <c:v>2.94</c:v>
                </c:pt>
                <c:pt idx="3">
                  <c:v>-0.78</c:v>
                </c:pt>
                <c:pt idx="4">
                  <c:v>-0.78</c:v>
                </c:pt>
                <c:pt idx="5">
                  <c:v>-0.25</c:v>
                </c:pt>
              </c:numCache>
            </c:numRef>
          </c:val>
          <c:extLst>
            <c:ext xmlns:c16="http://schemas.microsoft.com/office/drawing/2014/chart" uri="{C3380CC4-5D6E-409C-BE32-E72D297353CC}">
              <c16:uniqueId val="{00000000-6A13-4ABA-9767-48D972A82A94}"/>
            </c:ext>
          </c:extLst>
        </c:ser>
        <c:ser>
          <c:idx val="1"/>
          <c:order val="1"/>
          <c:tx>
            <c:strRef>
              <c:f>'Clean Data Graphs'!$H$46</c:f>
              <c:strCache>
                <c:ptCount val="1"/>
                <c:pt idx="0">
                  <c:v>Glasgow #2</c:v>
                </c:pt>
              </c:strCache>
            </c:strRef>
          </c:tx>
          <c:spPr>
            <a:solidFill>
              <a:schemeClr val="accent2"/>
            </a:solidFill>
            <a:ln>
              <a:no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Graphs'!$H$59:$H$64</c:f>
              <c:numCache>
                <c:formatCode>General</c:formatCode>
                <c:ptCount val="6"/>
                <c:pt idx="0" formatCode="0.00">
                  <c:v>-0.65</c:v>
                </c:pt>
                <c:pt idx="1">
                  <c:v>0</c:v>
                </c:pt>
                <c:pt idx="2">
                  <c:v>0</c:v>
                </c:pt>
                <c:pt idx="3">
                  <c:v>0</c:v>
                </c:pt>
                <c:pt idx="4" formatCode="0.00">
                  <c:v>-0.66</c:v>
                </c:pt>
                <c:pt idx="5" formatCode="0.00">
                  <c:v>-0.28000000000000003</c:v>
                </c:pt>
              </c:numCache>
            </c:numRef>
          </c:val>
          <c:extLst>
            <c:ext xmlns:c16="http://schemas.microsoft.com/office/drawing/2014/chart" uri="{C3380CC4-5D6E-409C-BE32-E72D297353CC}">
              <c16:uniqueId val="{00000001-6A13-4ABA-9767-48D972A82A94}"/>
            </c:ext>
          </c:extLst>
        </c:ser>
        <c:ser>
          <c:idx val="2"/>
          <c:order val="2"/>
          <c:tx>
            <c:strRef>
              <c:f>'Clean Data Graphs'!$I$46</c:f>
              <c:strCache>
                <c:ptCount val="1"/>
                <c:pt idx="0">
                  <c:v>Glasgow #3</c:v>
                </c:pt>
              </c:strCache>
            </c:strRef>
          </c:tx>
          <c:spPr>
            <a:solidFill>
              <a:schemeClr val="accent3"/>
            </a:solidFill>
            <a:ln>
              <a:no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Graphs'!$I$59:$I$64</c:f>
              <c:numCache>
                <c:formatCode>General</c:formatCode>
                <c:ptCount val="6"/>
                <c:pt idx="0">
                  <c:v>0</c:v>
                </c:pt>
                <c:pt idx="1">
                  <c:v>0</c:v>
                </c:pt>
                <c:pt idx="2">
                  <c:v>0</c:v>
                </c:pt>
                <c:pt idx="3">
                  <c:v>0</c:v>
                </c:pt>
                <c:pt idx="4" formatCode="0.00">
                  <c:v>0.82</c:v>
                </c:pt>
                <c:pt idx="5" formatCode="0.00">
                  <c:v>0</c:v>
                </c:pt>
              </c:numCache>
            </c:numRef>
          </c:val>
          <c:extLst>
            <c:ext xmlns:c16="http://schemas.microsoft.com/office/drawing/2014/chart" uri="{C3380CC4-5D6E-409C-BE32-E72D297353CC}">
              <c16:uniqueId val="{00000002-6A13-4ABA-9767-48D972A82A94}"/>
            </c:ext>
          </c:extLst>
        </c:ser>
        <c:ser>
          <c:idx val="3"/>
          <c:order val="3"/>
          <c:tx>
            <c:strRef>
              <c:f>'Clean Data Graphs'!$J$46</c:f>
              <c:strCache>
                <c:ptCount val="1"/>
                <c:pt idx="0">
                  <c:v>Algometry #1</c:v>
                </c:pt>
              </c:strCache>
            </c:strRef>
          </c:tx>
          <c:spPr>
            <a:solidFill>
              <a:srgbClr val="009600"/>
            </a:solidFill>
            <a:ln>
              <a:no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Graphs'!$J$59:$J$64</c:f>
              <c:numCache>
                <c:formatCode>0.00</c:formatCode>
                <c:ptCount val="6"/>
                <c:pt idx="0">
                  <c:v>-0.83</c:v>
                </c:pt>
                <c:pt idx="1">
                  <c:v>-2.72</c:v>
                </c:pt>
                <c:pt idx="2">
                  <c:v>-3.85</c:v>
                </c:pt>
                <c:pt idx="3">
                  <c:v>-0.84</c:v>
                </c:pt>
                <c:pt idx="4">
                  <c:v>-1.41</c:v>
                </c:pt>
                <c:pt idx="5">
                  <c:v>-0.56000000000000005</c:v>
                </c:pt>
              </c:numCache>
            </c:numRef>
          </c:val>
          <c:extLst>
            <c:ext xmlns:c16="http://schemas.microsoft.com/office/drawing/2014/chart" uri="{C3380CC4-5D6E-409C-BE32-E72D297353CC}">
              <c16:uniqueId val="{00000003-6A13-4ABA-9767-48D972A82A94}"/>
            </c:ext>
          </c:extLst>
        </c:ser>
        <c:ser>
          <c:idx val="4"/>
          <c:order val="4"/>
          <c:tx>
            <c:strRef>
              <c:f>'Clean Data Graphs'!$K$46</c:f>
              <c:strCache>
                <c:ptCount val="1"/>
                <c:pt idx="0">
                  <c:v> Algometry #2</c:v>
                </c:pt>
              </c:strCache>
            </c:strRef>
          </c:tx>
          <c:spPr>
            <a:solidFill>
              <a:schemeClr val="accent5"/>
            </a:solidFill>
            <a:ln>
              <a:no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Graphs'!$K$59:$K$64</c:f>
              <c:numCache>
                <c:formatCode>0.00</c:formatCode>
                <c:ptCount val="6"/>
                <c:pt idx="0">
                  <c:v>-0.84</c:v>
                </c:pt>
                <c:pt idx="1">
                  <c:v>-1.03</c:v>
                </c:pt>
                <c:pt idx="2">
                  <c:v>-2.13</c:v>
                </c:pt>
                <c:pt idx="3">
                  <c:v>-0.28000000000000003</c:v>
                </c:pt>
                <c:pt idx="4">
                  <c:v>-0.88</c:v>
                </c:pt>
                <c:pt idx="5">
                  <c:v>-0.54</c:v>
                </c:pt>
              </c:numCache>
            </c:numRef>
          </c:val>
          <c:extLst>
            <c:ext xmlns:c16="http://schemas.microsoft.com/office/drawing/2014/chart" uri="{C3380CC4-5D6E-409C-BE32-E72D297353CC}">
              <c16:uniqueId val="{00000004-6A13-4ABA-9767-48D972A82A94}"/>
            </c:ext>
          </c:extLst>
        </c:ser>
        <c:ser>
          <c:idx val="5"/>
          <c:order val="5"/>
          <c:tx>
            <c:strRef>
              <c:f>'Clean Data Graphs'!$L$46</c:f>
              <c:strCache>
                <c:ptCount val="1"/>
                <c:pt idx="0">
                  <c:v>Algometry #3</c:v>
                </c:pt>
              </c:strCache>
            </c:strRef>
          </c:tx>
          <c:spPr>
            <a:solidFill>
              <a:srgbClr val="FFC000"/>
            </a:solidFill>
            <a:ln>
              <a:solidFill>
                <a:srgbClr val="FFC000"/>
              </a:solidFill>
            </a:ln>
            <a:effectLst/>
          </c:spPr>
          <c:invertIfNegative val="0"/>
          <c:cat>
            <c:strRef>
              <c:f>'Clean Data Graphs'!$B$47:$B$52</c:f>
              <c:strCache>
                <c:ptCount val="6"/>
                <c:pt idx="0">
                  <c:v>Dog 1</c:v>
                </c:pt>
                <c:pt idx="1">
                  <c:v>Dog 1</c:v>
                </c:pt>
                <c:pt idx="2">
                  <c:v>Dog 1</c:v>
                </c:pt>
                <c:pt idx="3">
                  <c:v>Dog 2</c:v>
                </c:pt>
                <c:pt idx="4">
                  <c:v>Dog 2</c:v>
                </c:pt>
                <c:pt idx="5">
                  <c:v>Dog 2</c:v>
                </c:pt>
              </c:strCache>
            </c:strRef>
          </c:cat>
          <c:val>
            <c:numRef>
              <c:f>'Clean Data Graphs'!$L$59:$L$64</c:f>
              <c:numCache>
                <c:formatCode>0.00</c:formatCode>
                <c:ptCount val="6"/>
                <c:pt idx="0">
                  <c:v>0</c:v>
                </c:pt>
                <c:pt idx="1">
                  <c:v>0</c:v>
                </c:pt>
                <c:pt idx="2">
                  <c:v>-0.94</c:v>
                </c:pt>
                <c:pt idx="3">
                  <c:v>0</c:v>
                </c:pt>
                <c:pt idx="4">
                  <c:v>-1.23</c:v>
                </c:pt>
                <c:pt idx="5">
                  <c:v>-0.52</c:v>
                </c:pt>
              </c:numCache>
            </c:numRef>
          </c:val>
          <c:extLst>
            <c:ext xmlns:c16="http://schemas.microsoft.com/office/drawing/2014/chart" uri="{C3380CC4-5D6E-409C-BE32-E72D297353CC}">
              <c16:uniqueId val="{00000005-6A13-4ABA-9767-48D972A82A94}"/>
            </c:ext>
          </c:extLst>
        </c:ser>
        <c:dLbls>
          <c:showLegendKey val="0"/>
          <c:showVal val="0"/>
          <c:showCatName val="0"/>
          <c:showSerName val="0"/>
          <c:showPercent val="0"/>
          <c:showBubbleSize val="0"/>
        </c:dLbls>
        <c:gapWidth val="219"/>
        <c:overlap val="-27"/>
        <c:axId val="650821119"/>
        <c:axId val="1962250639"/>
      </c:barChart>
      <c:catAx>
        <c:axId val="650821119"/>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250639"/>
        <c:crosses val="autoZero"/>
        <c:auto val="1"/>
        <c:lblAlgn val="ctr"/>
        <c:lblOffset val="100"/>
        <c:noMultiLvlLbl val="0"/>
      </c:catAx>
      <c:valAx>
        <c:axId val="19622506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21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Baseline Average, Baseline Change and Acute Pain Average During Surgery - No Movements</a:t>
            </a:r>
          </a:p>
        </c:rich>
      </c:tx>
      <c:layout>
        <c:manualLayout>
          <c:xMode val="edge"/>
          <c:yMode val="edge"/>
          <c:x val="0.1347213967847427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210629921259856E-2"/>
          <c:y val="0.25083333333333335"/>
          <c:w val="0.88423381452318461"/>
          <c:h val="0.64176727909011377"/>
        </c:manualLayout>
      </c:layout>
      <c:barChart>
        <c:barDir val="col"/>
        <c:grouping val="clustered"/>
        <c:varyColors val="0"/>
        <c:ser>
          <c:idx val="0"/>
          <c:order val="0"/>
          <c:tx>
            <c:strRef>
              <c:f>'LAP PT Data no movement'!$D$1</c:f>
              <c:strCache>
                <c:ptCount val="1"/>
                <c:pt idx="0">
                  <c:v>B AVG</c:v>
                </c:pt>
              </c:strCache>
            </c:strRef>
          </c:tx>
          <c:spPr>
            <a:solidFill>
              <a:schemeClr val="accent1"/>
            </a:solidFill>
            <a:ln>
              <a:noFill/>
            </a:ln>
            <a:effectLst/>
          </c:spPr>
          <c:invertIfNegative val="0"/>
          <c:cat>
            <c:strRef>
              <c:f>'LAP PT Data no movement'!$A$2:$A$7</c:f>
              <c:strCache>
                <c:ptCount val="6"/>
                <c:pt idx="0">
                  <c:v>Athena</c:v>
                </c:pt>
                <c:pt idx="1">
                  <c:v>Dott</c:v>
                </c:pt>
                <c:pt idx="2">
                  <c:v>Gitano</c:v>
                </c:pt>
                <c:pt idx="3">
                  <c:v>Nova</c:v>
                </c:pt>
                <c:pt idx="4">
                  <c:v>Ratona</c:v>
                </c:pt>
                <c:pt idx="5">
                  <c:v>Winnie</c:v>
                </c:pt>
              </c:strCache>
            </c:strRef>
          </c:cat>
          <c:val>
            <c:numRef>
              <c:f>'LAP PT Data no movement'!$D$2:$D$7</c:f>
              <c:numCache>
                <c:formatCode>General</c:formatCode>
                <c:ptCount val="6"/>
                <c:pt idx="0">
                  <c:v>2.145</c:v>
                </c:pt>
                <c:pt idx="1">
                  <c:v>-25.184999999999999</c:v>
                </c:pt>
                <c:pt idx="2">
                  <c:v>12.705</c:v>
                </c:pt>
                <c:pt idx="3">
                  <c:v>-43.33</c:v>
                </c:pt>
                <c:pt idx="4">
                  <c:v>0.4850000000000001</c:v>
                </c:pt>
                <c:pt idx="5">
                  <c:v>0.14500000000000002</c:v>
                </c:pt>
              </c:numCache>
            </c:numRef>
          </c:val>
          <c:extLst>
            <c:ext xmlns:c16="http://schemas.microsoft.com/office/drawing/2014/chart" uri="{C3380CC4-5D6E-409C-BE32-E72D297353CC}">
              <c16:uniqueId val="{00000000-F8B9-4465-B3D2-C6F5BD90E28F}"/>
            </c:ext>
          </c:extLst>
        </c:ser>
        <c:ser>
          <c:idx val="1"/>
          <c:order val="1"/>
          <c:tx>
            <c:strRef>
              <c:f>'LAP PT Data no movement'!$E$1</c:f>
              <c:strCache>
                <c:ptCount val="1"/>
                <c:pt idx="0">
                  <c:v>B Delta</c:v>
                </c:pt>
              </c:strCache>
            </c:strRef>
          </c:tx>
          <c:spPr>
            <a:solidFill>
              <a:schemeClr val="accent2"/>
            </a:solidFill>
            <a:ln>
              <a:noFill/>
            </a:ln>
            <a:effectLst/>
          </c:spPr>
          <c:invertIfNegative val="0"/>
          <c:cat>
            <c:strRef>
              <c:f>'LAP PT Data no movement'!$A$2:$A$7</c:f>
              <c:strCache>
                <c:ptCount val="6"/>
                <c:pt idx="0">
                  <c:v>Athena</c:v>
                </c:pt>
                <c:pt idx="1">
                  <c:v>Dott</c:v>
                </c:pt>
                <c:pt idx="2">
                  <c:v>Gitano</c:v>
                </c:pt>
                <c:pt idx="3">
                  <c:v>Nova</c:v>
                </c:pt>
                <c:pt idx="4">
                  <c:v>Ratona</c:v>
                </c:pt>
                <c:pt idx="5">
                  <c:v>Winnie</c:v>
                </c:pt>
              </c:strCache>
            </c:strRef>
          </c:cat>
          <c:val>
            <c:numRef>
              <c:f>'LAP PT Data no movement'!$E$2:$E$7</c:f>
              <c:numCache>
                <c:formatCode>General</c:formatCode>
                <c:ptCount val="6"/>
                <c:pt idx="0">
                  <c:v>0.65000000000000013</c:v>
                </c:pt>
                <c:pt idx="1">
                  <c:v>-58.13</c:v>
                </c:pt>
                <c:pt idx="2">
                  <c:v>27.23</c:v>
                </c:pt>
                <c:pt idx="3">
                  <c:v>5.4200000000000017</c:v>
                </c:pt>
                <c:pt idx="4">
                  <c:v>3.27</c:v>
                </c:pt>
                <c:pt idx="5">
                  <c:v>0.11000000000000001</c:v>
                </c:pt>
              </c:numCache>
            </c:numRef>
          </c:val>
          <c:extLst>
            <c:ext xmlns:c16="http://schemas.microsoft.com/office/drawing/2014/chart" uri="{C3380CC4-5D6E-409C-BE32-E72D297353CC}">
              <c16:uniqueId val="{00000001-F8B9-4465-B3D2-C6F5BD90E28F}"/>
            </c:ext>
          </c:extLst>
        </c:ser>
        <c:ser>
          <c:idx val="2"/>
          <c:order val="2"/>
          <c:tx>
            <c:strRef>
              <c:f>'LAP PT Data no movement'!$F$1</c:f>
              <c:strCache>
                <c:ptCount val="1"/>
                <c:pt idx="0">
                  <c:v>PT AVG</c:v>
                </c:pt>
              </c:strCache>
            </c:strRef>
          </c:tx>
          <c:spPr>
            <a:solidFill>
              <a:schemeClr val="accent3"/>
            </a:solidFill>
            <a:ln>
              <a:noFill/>
            </a:ln>
            <a:effectLst/>
          </c:spPr>
          <c:invertIfNegative val="0"/>
          <c:cat>
            <c:strRef>
              <c:f>'LAP PT Data no movement'!$A$2:$A$7</c:f>
              <c:strCache>
                <c:ptCount val="6"/>
                <c:pt idx="0">
                  <c:v>Athena</c:v>
                </c:pt>
                <c:pt idx="1">
                  <c:v>Dott</c:v>
                </c:pt>
                <c:pt idx="2">
                  <c:v>Gitano</c:v>
                </c:pt>
                <c:pt idx="3">
                  <c:v>Nova</c:v>
                </c:pt>
                <c:pt idx="4">
                  <c:v>Ratona</c:v>
                </c:pt>
                <c:pt idx="5">
                  <c:v>Winnie</c:v>
                </c:pt>
              </c:strCache>
            </c:strRef>
          </c:cat>
          <c:val>
            <c:numRef>
              <c:f>'LAP PT Data no movement'!$F$2:$F$7</c:f>
              <c:numCache>
                <c:formatCode>General</c:formatCode>
                <c:ptCount val="6"/>
                <c:pt idx="0">
                  <c:v>-0.36</c:v>
                </c:pt>
                <c:pt idx="1">
                  <c:v>-14.16</c:v>
                </c:pt>
                <c:pt idx="2">
                  <c:v>-14.9925</c:v>
                </c:pt>
                <c:pt idx="3">
                  <c:v>-1.4666666666666668</c:v>
                </c:pt>
                <c:pt idx="4">
                  <c:v>-0.64500000000000002</c:v>
                </c:pt>
                <c:pt idx="5">
                  <c:v>-1.22</c:v>
                </c:pt>
              </c:numCache>
            </c:numRef>
          </c:val>
          <c:extLst>
            <c:ext xmlns:c16="http://schemas.microsoft.com/office/drawing/2014/chart" uri="{C3380CC4-5D6E-409C-BE32-E72D297353CC}">
              <c16:uniqueId val="{00000002-F8B9-4465-B3D2-C6F5BD90E28F}"/>
            </c:ext>
          </c:extLst>
        </c:ser>
        <c:dLbls>
          <c:showLegendKey val="0"/>
          <c:showVal val="0"/>
          <c:showCatName val="0"/>
          <c:showSerName val="0"/>
          <c:showPercent val="0"/>
          <c:showBubbleSize val="0"/>
        </c:dLbls>
        <c:gapWidth val="219"/>
        <c:overlap val="-27"/>
        <c:axId val="260173328"/>
        <c:axId val="260173808"/>
      </c:barChart>
      <c:catAx>
        <c:axId val="26017332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73808"/>
        <c:crosses val="autoZero"/>
        <c:auto val="1"/>
        <c:lblAlgn val="ctr"/>
        <c:lblOffset val="100"/>
        <c:noMultiLvlLbl val="0"/>
      </c:catAx>
      <c:valAx>
        <c:axId val="26017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73328"/>
        <c:crosses val="autoZero"/>
        <c:crossBetween val="between"/>
      </c:valAx>
      <c:spPr>
        <a:noFill/>
        <a:ln>
          <a:noFill/>
        </a:ln>
        <a:effectLst/>
      </c:spPr>
    </c:plotArea>
    <c:legend>
      <c:legendPos val="l"/>
      <c:layout>
        <c:manualLayout>
          <c:xMode val="edge"/>
          <c:yMode val="edge"/>
          <c:x val="0.55833333333333335"/>
          <c:y val="0.22813575386410032"/>
          <c:w val="0.43875459317585302"/>
          <c:h val="0.12326552930883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'LAP PT Data no movement'!$A$38</c:f>
              <c:strCache>
                <c:ptCount val="1"/>
                <c:pt idx="0">
                  <c:v>Athena</c:v>
                </c:pt>
              </c:strCache>
            </c:strRef>
          </c:tx>
          <c:spPr>
            <a:solidFill>
              <a:schemeClr val="accent1"/>
            </a:solidFill>
            <a:ln>
              <a:noFill/>
            </a:ln>
            <a:effectLst/>
          </c:spPr>
          <c:invertIfNegative val="0"/>
          <c:cat>
            <c:strRef>
              <c:f>'LAP PT Data no movement'!$E$37:$T$37</c:f>
              <c:strCache>
                <c:ptCount val="16"/>
                <c:pt idx="0">
                  <c:v>IV Catheter</c:v>
                </c:pt>
                <c:pt idx="1">
                  <c:v>Clipping</c:v>
                </c:pt>
                <c:pt idx="2">
                  <c:v>Towel Clamp </c:v>
                </c:pt>
                <c:pt idx="3">
                  <c:v>Towel Clamp</c:v>
                </c:pt>
                <c:pt idx="4">
                  <c:v>Arterial Line</c:v>
                </c:pt>
                <c:pt idx="5">
                  <c:v>Incision</c:v>
                </c:pt>
                <c:pt idx="6">
                  <c:v>Another Incision</c:v>
                </c:pt>
                <c:pt idx="7">
                  <c:v>Cannulation</c:v>
                </c:pt>
                <c:pt idx="8">
                  <c:v>Insufflation</c:v>
                </c:pt>
                <c:pt idx="9">
                  <c:v>Retracting organs</c:v>
                </c:pt>
                <c:pt idx="10">
                  <c:v>Cannula Replacement</c:v>
                </c:pt>
                <c:pt idx="11">
                  <c:v>Lifting Ovary</c:v>
                </c:pt>
                <c:pt idx="12">
                  <c:v>Electrocautery</c:v>
                </c:pt>
                <c:pt idx="13">
                  <c:v>Other</c:v>
                </c:pt>
                <c:pt idx="14">
                  <c:v>Closing</c:v>
                </c:pt>
                <c:pt idx="15">
                  <c:v>Extubation</c:v>
                </c:pt>
              </c:strCache>
            </c:strRef>
          </c:cat>
          <c:val>
            <c:numRef>
              <c:f>'LAP PT Data no movement'!$E$38:$T$38</c:f>
              <c:numCache>
                <c:formatCode>General</c:formatCode>
                <c:ptCount val="16"/>
                <c:pt idx="14" formatCode="0.00">
                  <c:v>-0.36</c:v>
                </c:pt>
              </c:numCache>
            </c:numRef>
          </c:val>
          <c:extLst>
            <c:ext xmlns:c16="http://schemas.microsoft.com/office/drawing/2014/chart" uri="{C3380CC4-5D6E-409C-BE32-E72D297353CC}">
              <c16:uniqueId val="{00000000-1A3F-4A8A-99A1-043965F477CD}"/>
            </c:ext>
          </c:extLst>
        </c:ser>
        <c:ser>
          <c:idx val="1"/>
          <c:order val="1"/>
          <c:tx>
            <c:strRef>
              <c:f>'LAP PT Data no movement'!$A$39</c:f>
              <c:strCache>
                <c:ptCount val="1"/>
                <c:pt idx="0">
                  <c:v>Dott</c:v>
                </c:pt>
              </c:strCache>
            </c:strRef>
          </c:tx>
          <c:spPr>
            <a:solidFill>
              <a:schemeClr val="accent2"/>
            </a:solidFill>
            <a:ln>
              <a:noFill/>
            </a:ln>
            <a:effectLst/>
          </c:spPr>
          <c:invertIfNegative val="0"/>
          <c:cat>
            <c:strRef>
              <c:f>'LAP PT Data no movement'!$E$37:$T$37</c:f>
              <c:strCache>
                <c:ptCount val="16"/>
                <c:pt idx="0">
                  <c:v>IV Catheter</c:v>
                </c:pt>
                <c:pt idx="1">
                  <c:v>Clipping</c:v>
                </c:pt>
                <c:pt idx="2">
                  <c:v>Towel Clamp </c:v>
                </c:pt>
                <c:pt idx="3">
                  <c:v>Towel Clamp</c:v>
                </c:pt>
                <c:pt idx="4">
                  <c:v>Arterial Line</c:v>
                </c:pt>
                <c:pt idx="5">
                  <c:v>Incision</c:v>
                </c:pt>
                <c:pt idx="6">
                  <c:v>Another Incision</c:v>
                </c:pt>
                <c:pt idx="7">
                  <c:v>Cannulation</c:v>
                </c:pt>
                <c:pt idx="8">
                  <c:v>Insufflation</c:v>
                </c:pt>
                <c:pt idx="9">
                  <c:v>Retracting organs</c:v>
                </c:pt>
                <c:pt idx="10">
                  <c:v>Cannula Replacement</c:v>
                </c:pt>
                <c:pt idx="11">
                  <c:v>Lifting Ovary</c:v>
                </c:pt>
                <c:pt idx="12">
                  <c:v>Electrocautery</c:v>
                </c:pt>
                <c:pt idx="13">
                  <c:v>Other</c:v>
                </c:pt>
                <c:pt idx="14">
                  <c:v>Closing</c:v>
                </c:pt>
                <c:pt idx="15">
                  <c:v>Extubation</c:v>
                </c:pt>
              </c:strCache>
            </c:strRef>
          </c:cat>
          <c:val>
            <c:numRef>
              <c:f>'LAP PT Data no movement'!$E$39:$T$39</c:f>
              <c:numCache>
                <c:formatCode>General</c:formatCode>
                <c:ptCount val="16"/>
                <c:pt idx="2" formatCode="0.00">
                  <c:v>-7.16</c:v>
                </c:pt>
                <c:pt idx="3" formatCode="0.00">
                  <c:v>-6.62</c:v>
                </c:pt>
                <c:pt idx="5" formatCode="0.00">
                  <c:v>-6.41</c:v>
                </c:pt>
                <c:pt idx="6" formatCode="0.00">
                  <c:v>-1.22</c:v>
                </c:pt>
                <c:pt idx="7" formatCode="0.00">
                  <c:v>-5.45</c:v>
                </c:pt>
                <c:pt idx="9" formatCode="0.00">
                  <c:v>-18.809999999999999</c:v>
                </c:pt>
                <c:pt idx="10" formatCode="0.00">
                  <c:v>-12.89</c:v>
                </c:pt>
                <c:pt idx="11" formatCode="0.00">
                  <c:v>-56.71</c:v>
                </c:pt>
                <c:pt idx="12" formatCode="0.00">
                  <c:v>-12.17</c:v>
                </c:pt>
              </c:numCache>
            </c:numRef>
          </c:val>
          <c:extLst>
            <c:ext xmlns:c16="http://schemas.microsoft.com/office/drawing/2014/chart" uri="{C3380CC4-5D6E-409C-BE32-E72D297353CC}">
              <c16:uniqueId val="{00000001-1A3F-4A8A-99A1-043965F477CD}"/>
            </c:ext>
          </c:extLst>
        </c:ser>
        <c:ser>
          <c:idx val="2"/>
          <c:order val="2"/>
          <c:tx>
            <c:strRef>
              <c:f>'LAP PT Data no movement'!$A$40</c:f>
              <c:strCache>
                <c:ptCount val="1"/>
                <c:pt idx="0">
                  <c:v>Gitano</c:v>
                </c:pt>
              </c:strCache>
            </c:strRef>
          </c:tx>
          <c:spPr>
            <a:solidFill>
              <a:schemeClr val="accent3"/>
            </a:solidFill>
            <a:ln>
              <a:noFill/>
            </a:ln>
            <a:effectLst/>
          </c:spPr>
          <c:invertIfNegative val="0"/>
          <c:cat>
            <c:strRef>
              <c:f>'LAP PT Data no movement'!$E$37:$T$37</c:f>
              <c:strCache>
                <c:ptCount val="16"/>
                <c:pt idx="0">
                  <c:v>IV Catheter</c:v>
                </c:pt>
                <c:pt idx="1">
                  <c:v>Clipping</c:v>
                </c:pt>
                <c:pt idx="2">
                  <c:v>Towel Clamp </c:v>
                </c:pt>
                <c:pt idx="3">
                  <c:v>Towel Clamp</c:v>
                </c:pt>
                <c:pt idx="4">
                  <c:v>Arterial Line</c:v>
                </c:pt>
                <c:pt idx="5">
                  <c:v>Incision</c:v>
                </c:pt>
                <c:pt idx="6">
                  <c:v>Another Incision</c:v>
                </c:pt>
                <c:pt idx="7">
                  <c:v>Cannulation</c:v>
                </c:pt>
                <c:pt idx="8">
                  <c:v>Insufflation</c:v>
                </c:pt>
                <c:pt idx="9">
                  <c:v>Retracting organs</c:v>
                </c:pt>
                <c:pt idx="10">
                  <c:v>Cannula Replacement</c:v>
                </c:pt>
                <c:pt idx="11">
                  <c:v>Lifting Ovary</c:v>
                </c:pt>
                <c:pt idx="12">
                  <c:v>Electrocautery</c:v>
                </c:pt>
                <c:pt idx="13">
                  <c:v>Other</c:v>
                </c:pt>
                <c:pt idx="14">
                  <c:v>Closing</c:v>
                </c:pt>
                <c:pt idx="15">
                  <c:v>Extubation</c:v>
                </c:pt>
              </c:strCache>
            </c:strRef>
          </c:cat>
          <c:val>
            <c:numRef>
              <c:f>'LAP PT Data no movement'!$E$40:$T$40</c:f>
              <c:numCache>
                <c:formatCode>0.00</c:formatCode>
                <c:ptCount val="16"/>
                <c:pt idx="0">
                  <c:v>-6.04</c:v>
                </c:pt>
                <c:pt idx="1">
                  <c:v>-12.5</c:v>
                </c:pt>
                <c:pt idx="4">
                  <c:v>-40.68</c:v>
                </c:pt>
                <c:pt idx="13">
                  <c:v>-0.75</c:v>
                </c:pt>
              </c:numCache>
            </c:numRef>
          </c:val>
          <c:extLst>
            <c:ext xmlns:c16="http://schemas.microsoft.com/office/drawing/2014/chart" uri="{C3380CC4-5D6E-409C-BE32-E72D297353CC}">
              <c16:uniqueId val="{00000002-1A3F-4A8A-99A1-043965F477CD}"/>
            </c:ext>
          </c:extLst>
        </c:ser>
        <c:ser>
          <c:idx val="3"/>
          <c:order val="3"/>
          <c:tx>
            <c:strRef>
              <c:f>'LAP PT Data no movement'!$A$41</c:f>
              <c:strCache>
                <c:ptCount val="1"/>
                <c:pt idx="0">
                  <c:v>Nova</c:v>
                </c:pt>
              </c:strCache>
            </c:strRef>
          </c:tx>
          <c:spPr>
            <a:solidFill>
              <a:schemeClr val="accent4"/>
            </a:solidFill>
            <a:ln>
              <a:noFill/>
            </a:ln>
            <a:effectLst/>
          </c:spPr>
          <c:invertIfNegative val="0"/>
          <c:cat>
            <c:strRef>
              <c:f>'LAP PT Data no movement'!$E$37:$T$37</c:f>
              <c:strCache>
                <c:ptCount val="16"/>
                <c:pt idx="0">
                  <c:v>IV Catheter</c:v>
                </c:pt>
                <c:pt idx="1">
                  <c:v>Clipping</c:v>
                </c:pt>
                <c:pt idx="2">
                  <c:v>Towel Clamp </c:v>
                </c:pt>
                <c:pt idx="3">
                  <c:v>Towel Clamp</c:v>
                </c:pt>
                <c:pt idx="4">
                  <c:v>Arterial Line</c:v>
                </c:pt>
                <c:pt idx="5">
                  <c:v>Incision</c:v>
                </c:pt>
                <c:pt idx="6">
                  <c:v>Another Incision</c:v>
                </c:pt>
                <c:pt idx="7">
                  <c:v>Cannulation</c:v>
                </c:pt>
                <c:pt idx="8">
                  <c:v>Insufflation</c:v>
                </c:pt>
                <c:pt idx="9">
                  <c:v>Retracting organs</c:v>
                </c:pt>
                <c:pt idx="10">
                  <c:v>Cannula Replacement</c:v>
                </c:pt>
                <c:pt idx="11">
                  <c:v>Lifting Ovary</c:v>
                </c:pt>
                <c:pt idx="12">
                  <c:v>Electrocautery</c:v>
                </c:pt>
                <c:pt idx="13">
                  <c:v>Other</c:v>
                </c:pt>
                <c:pt idx="14">
                  <c:v>Closing</c:v>
                </c:pt>
                <c:pt idx="15">
                  <c:v>Extubation</c:v>
                </c:pt>
              </c:strCache>
            </c:strRef>
          </c:cat>
          <c:val>
            <c:numRef>
              <c:f>'LAP PT Data no movement'!$E$41:$T$41</c:f>
              <c:numCache>
                <c:formatCode>0.00</c:formatCode>
                <c:ptCount val="16"/>
                <c:pt idx="0">
                  <c:v>-1.2</c:v>
                </c:pt>
                <c:pt idx="2">
                  <c:v>-0.56999999999999995</c:v>
                </c:pt>
                <c:pt idx="8">
                  <c:v>-2.63</c:v>
                </c:pt>
              </c:numCache>
            </c:numRef>
          </c:val>
          <c:extLst>
            <c:ext xmlns:c16="http://schemas.microsoft.com/office/drawing/2014/chart" uri="{C3380CC4-5D6E-409C-BE32-E72D297353CC}">
              <c16:uniqueId val="{00000003-1A3F-4A8A-99A1-043965F477CD}"/>
            </c:ext>
          </c:extLst>
        </c:ser>
        <c:ser>
          <c:idx val="4"/>
          <c:order val="4"/>
          <c:tx>
            <c:strRef>
              <c:f>'LAP PT Data no movement'!$A$42</c:f>
              <c:strCache>
                <c:ptCount val="1"/>
                <c:pt idx="0">
                  <c:v>Ratona</c:v>
                </c:pt>
              </c:strCache>
            </c:strRef>
          </c:tx>
          <c:spPr>
            <a:solidFill>
              <a:schemeClr val="accent5"/>
            </a:solidFill>
            <a:ln>
              <a:noFill/>
            </a:ln>
            <a:effectLst/>
          </c:spPr>
          <c:invertIfNegative val="0"/>
          <c:cat>
            <c:strRef>
              <c:f>'LAP PT Data no movement'!$E$37:$T$37</c:f>
              <c:strCache>
                <c:ptCount val="16"/>
                <c:pt idx="0">
                  <c:v>IV Catheter</c:v>
                </c:pt>
                <c:pt idx="1">
                  <c:v>Clipping</c:v>
                </c:pt>
                <c:pt idx="2">
                  <c:v>Towel Clamp </c:v>
                </c:pt>
                <c:pt idx="3">
                  <c:v>Towel Clamp</c:v>
                </c:pt>
                <c:pt idx="4">
                  <c:v>Arterial Line</c:v>
                </c:pt>
                <c:pt idx="5">
                  <c:v>Incision</c:v>
                </c:pt>
                <c:pt idx="6">
                  <c:v>Another Incision</c:v>
                </c:pt>
                <c:pt idx="7">
                  <c:v>Cannulation</c:v>
                </c:pt>
                <c:pt idx="8">
                  <c:v>Insufflation</c:v>
                </c:pt>
                <c:pt idx="9">
                  <c:v>Retracting organs</c:v>
                </c:pt>
                <c:pt idx="10">
                  <c:v>Cannula Replacement</c:v>
                </c:pt>
                <c:pt idx="11">
                  <c:v>Lifting Ovary</c:v>
                </c:pt>
                <c:pt idx="12">
                  <c:v>Electrocautery</c:v>
                </c:pt>
                <c:pt idx="13">
                  <c:v>Other</c:v>
                </c:pt>
                <c:pt idx="14">
                  <c:v>Closing</c:v>
                </c:pt>
                <c:pt idx="15">
                  <c:v>Extubation</c:v>
                </c:pt>
              </c:strCache>
            </c:strRef>
          </c:cat>
          <c:val>
            <c:numRef>
              <c:f>'LAP PT Data no movement'!$E$42:$T$42</c:f>
              <c:numCache>
                <c:formatCode>0.00</c:formatCode>
                <c:ptCount val="16"/>
                <c:pt idx="1">
                  <c:v>-0.93</c:v>
                </c:pt>
                <c:pt idx="13">
                  <c:v>-0.48</c:v>
                </c:pt>
                <c:pt idx="14">
                  <c:v>-0.59</c:v>
                </c:pt>
                <c:pt idx="15">
                  <c:v>-0.57999999999999996</c:v>
                </c:pt>
              </c:numCache>
            </c:numRef>
          </c:val>
          <c:extLst>
            <c:ext xmlns:c16="http://schemas.microsoft.com/office/drawing/2014/chart" uri="{C3380CC4-5D6E-409C-BE32-E72D297353CC}">
              <c16:uniqueId val="{00000004-1A3F-4A8A-99A1-043965F477CD}"/>
            </c:ext>
          </c:extLst>
        </c:ser>
        <c:ser>
          <c:idx val="5"/>
          <c:order val="5"/>
          <c:tx>
            <c:strRef>
              <c:f>'LAP PT Data no movement'!$A$43</c:f>
              <c:strCache>
                <c:ptCount val="1"/>
                <c:pt idx="0">
                  <c:v>Winnie</c:v>
                </c:pt>
              </c:strCache>
            </c:strRef>
          </c:tx>
          <c:spPr>
            <a:solidFill>
              <a:schemeClr val="accent6"/>
            </a:solidFill>
            <a:ln>
              <a:noFill/>
            </a:ln>
            <a:effectLst/>
          </c:spPr>
          <c:invertIfNegative val="0"/>
          <c:cat>
            <c:strRef>
              <c:f>'LAP PT Data no movement'!$E$37:$T$37</c:f>
              <c:strCache>
                <c:ptCount val="16"/>
                <c:pt idx="0">
                  <c:v>IV Catheter</c:v>
                </c:pt>
                <c:pt idx="1">
                  <c:v>Clipping</c:v>
                </c:pt>
                <c:pt idx="2">
                  <c:v>Towel Clamp </c:v>
                </c:pt>
                <c:pt idx="3">
                  <c:v>Towel Clamp</c:v>
                </c:pt>
                <c:pt idx="4">
                  <c:v>Arterial Line</c:v>
                </c:pt>
                <c:pt idx="5">
                  <c:v>Incision</c:v>
                </c:pt>
                <c:pt idx="6">
                  <c:v>Another Incision</c:v>
                </c:pt>
                <c:pt idx="7">
                  <c:v>Cannulation</c:v>
                </c:pt>
                <c:pt idx="8">
                  <c:v>Insufflation</c:v>
                </c:pt>
                <c:pt idx="9">
                  <c:v>Retracting organs</c:v>
                </c:pt>
                <c:pt idx="10">
                  <c:v>Cannula Replacement</c:v>
                </c:pt>
                <c:pt idx="11">
                  <c:v>Lifting Ovary</c:v>
                </c:pt>
                <c:pt idx="12">
                  <c:v>Electrocautery</c:v>
                </c:pt>
                <c:pt idx="13">
                  <c:v>Other</c:v>
                </c:pt>
                <c:pt idx="14">
                  <c:v>Closing</c:v>
                </c:pt>
                <c:pt idx="15">
                  <c:v>Extubation</c:v>
                </c:pt>
              </c:strCache>
            </c:strRef>
          </c:cat>
          <c:val>
            <c:numRef>
              <c:f>'LAP PT Data no movement'!$E$43:$T$43</c:f>
              <c:numCache>
                <c:formatCode>General</c:formatCode>
                <c:ptCount val="16"/>
                <c:pt idx="15" formatCode="0.00">
                  <c:v>-1.22</c:v>
                </c:pt>
              </c:numCache>
            </c:numRef>
          </c:val>
          <c:extLst>
            <c:ext xmlns:c16="http://schemas.microsoft.com/office/drawing/2014/chart" uri="{C3380CC4-5D6E-409C-BE32-E72D297353CC}">
              <c16:uniqueId val="{00000005-1A3F-4A8A-99A1-043965F477CD}"/>
            </c:ext>
          </c:extLst>
        </c:ser>
        <c:dLbls>
          <c:showLegendKey val="0"/>
          <c:showVal val="0"/>
          <c:showCatName val="0"/>
          <c:showSerName val="0"/>
          <c:showPercent val="0"/>
          <c:showBubbleSize val="0"/>
        </c:dLbls>
        <c:gapWidth val="219"/>
        <c:overlap val="-27"/>
        <c:axId val="940588992"/>
        <c:axId val="940589472"/>
      </c:barChart>
      <c:catAx>
        <c:axId val="940588992"/>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589472"/>
        <c:crosses val="autoZero"/>
        <c:auto val="1"/>
        <c:lblAlgn val="ctr"/>
        <c:lblOffset val="100"/>
        <c:noMultiLvlLbl val="0"/>
      </c:catAx>
      <c:valAx>
        <c:axId val="94058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58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'LAP PT Data no movement'!$E$37</c:f>
              <c:strCache>
                <c:ptCount val="1"/>
                <c:pt idx="0">
                  <c:v>IV Catheter</c:v>
                </c:pt>
              </c:strCache>
            </c:strRef>
          </c:tx>
          <c:spPr>
            <a:solidFill>
              <a:schemeClr val="accent1"/>
            </a:solidFill>
            <a:ln>
              <a:noFill/>
            </a:ln>
            <a:effectLst/>
          </c:spPr>
          <c:invertIfNegative val="0"/>
          <c:cat>
            <c:strRef>
              <c:f>'LAP PT Data no movement'!$A$38:$A$43</c:f>
              <c:strCache>
                <c:ptCount val="6"/>
                <c:pt idx="0">
                  <c:v>Athena</c:v>
                </c:pt>
                <c:pt idx="1">
                  <c:v>Dott</c:v>
                </c:pt>
                <c:pt idx="2">
                  <c:v>Gitano</c:v>
                </c:pt>
                <c:pt idx="3">
                  <c:v>Nova</c:v>
                </c:pt>
                <c:pt idx="4">
                  <c:v>Ratona</c:v>
                </c:pt>
                <c:pt idx="5">
                  <c:v>Winnie</c:v>
                </c:pt>
              </c:strCache>
            </c:strRef>
          </c:cat>
          <c:val>
            <c:numRef>
              <c:f>'LAP PT Data no movement'!$E$38:$E$43</c:f>
              <c:numCache>
                <c:formatCode>General</c:formatCode>
                <c:ptCount val="6"/>
                <c:pt idx="2" formatCode="0.00">
                  <c:v>-6.04</c:v>
                </c:pt>
                <c:pt idx="3" formatCode="0.00">
                  <c:v>-1.2</c:v>
                </c:pt>
              </c:numCache>
            </c:numRef>
          </c:val>
          <c:extLst>
            <c:ext xmlns:c16="http://schemas.microsoft.com/office/drawing/2014/chart" uri="{C3380CC4-5D6E-409C-BE32-E72D297353CC}">
              <c16:uniqueId val="{00000000-4119-4D88-85AD-8294879B0331}"/>
            </c:ext>
          </c:extLst>
        </c:ser>
        <c:ser>
          <c:idx val="1"/>
          <c:order val="1"/>
          <c:tx>
            <c:strRef>
              <c:f>'LAP PT Data no movement'!$F$37</c:f>
              <c:strCache>
                <c:ptCount val="1"/>
                <c:pt idx="0">
                  <c:v>Clipping</c:v>
                </c:pt>
              </c:strCache>
            </c:strRef>
          </c:tx>
          <c:spPr>
            <a:solidFill>
              <a:schemeClr val="accent2"/>
            </a:solidFill>
            <a:ln>
              <a:noFill/>
            </a:ln>
            <a:effectLst/>
          </c:spPr>
          <c:invertIfNegative val="0"/>
          <c:cat>
            <c:strRef>
              <c:f>'LAP PT Data no movement'!$A$38:$A$43</c:f>
              <c:strCache>
                <c:ptCount val="6"/>
                <c:pt idx="0">
                  <c:v>Athena</c:v>
                </c:pt>
                <c:pt idx="1">
                  <c:v>Dott</c:v>
                </c:pt>
                <c:pt idx="2">
                  <c:v>Gitano</c:v>
                </c:pt>
                <c:pt idx="3">
                  <c:v>Nova</c:v>
                </c:pt>
                <c:pt idx="4">
                  <c:v>Ratona</c:v>
                </c:pt>
                <c:pt idx="5">
                  <c:v>Winnie</c:v>
                </c:pt>
              </c:strCache>
            </c:strRef>
          </c:cat>
          <c:val>
            <c:numRef>
              <c:f>'LAP PT Data no movement'!$F$38:$F$43</c:f>
              <c:numCache>
                <c:formatCode>General</c:formatCode>
                <c:ptCount val="6"/>
                <c:pt idx="2" formatCode="0.00">
                  <c:v>-12.5</c:v>
                </c:pt>
                <c:pt idx="4" formatCode="0.00">
                  <c:v>-0.93</c:v>
                </c:pt>
              </c:numCache>
            </c:numRef>
          </c:val>
          <c:extLst>
            <c:ext xmlns:c16="http://schemas.microsoft.com/office/drawing/2014/chart" uri="{C3380CC4-5D6E-409C-BE32-E72D297353CC}">
              <c16:uniqueId val="{00000001-4119-4D88-85AD-8294879B0331}"/>
            </c:ext>
          </c:extLst>
        </c:ser>
        <c:ser>
          <c:idx val="2"/>
          <c:order val="2"/>
          <c:tx>
            <c:strRef>
              <c:f>'LAP PT Data no movement'!$G$37</c:f>
              <c:strCache>
                <c:ptCount val="1"/>
                <c:pt idx="0">
                  <c:v>Towel Clamp </c:v>
                </c:pt>
              </c:strCache>
            </c:strRef>
          </c:tx>
          <c:spPr>
            <a:solidFill>
              <a:schemeClr val="accent3"/>
            </a:solidFill>
            <a:ln>
              <a:noFill/>
            </a:ln>
            <a:effectLst/>
          </c:spPr>
          <c:invertIfNegative val="0"/>
          <c:cat>
            <c:strRef>
              <c:f>'LAP PT Data no movement'!$A$38:$A$43</c:f>
              <c:strCache>
                <c:ptCount val="6"/>
                <c:pt idx="0">
                  <c:v>Athena</c:v>
                </c:pt>
                <c:pt idx="1">
                  <c:v>Dott</c:v>
                </c:pt>
                <c:pt idx="2">
                  <c:v>Gitano</c:v>
                </c:pt>
                <c:pt idx="3">
                  <c:v>Nova</c:v>
                </c:pt>
                <c:pt idx="4">
                  <c:v>Ratona</c:v>
                </c:pt>
                <c:pt idx="5">
                  <c:v>Winnie</c:v>
                </c:pt>
              </c:strCache>
            </c:strRef>
          </c:cat>
          <c:val>
            <c:numRef>
              <c:f>'LAP PT Data no movement'!$G$38:$G$43</c:f>
              <c:numCache>
                <c:formatCode>0.00</c:formatCode>
                <c:ptCount val="6"/>
                <c:pt idx="1">
                  <c:v>-7.16</c:v>
                </c:pt>
                <c:pt idx="3">
                  <c:v>-0.56999999999999995</c:v>
                </c:pt>
              </c:numCache>
            </c:numRef>
          </c:val>
          <c:extLst>
            <c:ext xmlns:c16="http://schemas.microsoft.com/office/drawing/2014/chart" uri="{C3380CC4-5D6E-409C-BE32-E72D297353CC}">
              <c16:uniqueId val="{00000002-4119-4D88-85AD-8294879B0331}"/>
            </c:ext>
          </c:extLst>
        </c:ser>
        <c:ser>
          <c:idx val="3"/>
          <c:order val="3"/>
          <c:tx>
            <c:strRef>
              <c:f>'LAP PT Data no movement'!$H$37</c:f>
              <c:strCache>
                <c:ptCount val="1"/>
                <c:pt idx="0">
                  <c:v>Towel Clamp</c:v>
                </c:pt>
              </c:strCache>
            </c:strRef>
          </c:tx>
          <c:spPr>
            <a:solidFill>
              <a:schemeClr val="accent4"/>
            </a:solidFill>
            <a:ln>
              <a:noFill/>
            </a:ln>
            <a:effectLst/>
          </c:spPr>
          <c:invertIfNegative val="0"/>
          <c:cat>
            <c:strRef>
              <c:f>'LAP PT Data no movement'!$A$38:$A$43</c:f>
              <c:strCache>
                <c:ptCount val="6"/>
                <c:pt idx="0">
                  <c:v>Athena</c:v>
                </c:pt>
                <c:pt idx="1">
                  <c:v>Dott</c:v>
                </c:pt>
                <c:pt idx="2">
                  <c:v>Gitano</c:v>
                </c:pt>
                <c:pt idx="3">
                  <c:v>Nova</c:v>
                </c:pt>
                <c:pt idx="4">
                  <c:v>Ratona</c:v>
                </c:pt>
                <c:pt idx="5">
                  <c:v>Winnie</c:v>
                </c:pt>
              </c:strCache>
            </c:strRef>
          </c:cat>
          <c:val>
            <c:numRef>
              <c:f>'LAP PT Data no movement'!$H$38:$H$43</c:f>
              <c:numCache>
                <c:formatCode>0.00</c:formatCode>
                <c:ptCount val="6"/>
                <c:pt idx="1">
                  <c:v>-6.62</c:v>
                </c:pt>
              </c:numCache>
            </c:numRef>
          </c:val>
          <c:extLst>
            <c:ext xmlns:c16="http://schemas.microsoft.com/office/drawing/2014/chart" uri="{C3380CC4-5D6E-409C-BE32-E72D297353CC}">
              <c16:uniqueId val="{00000003-4119-4D88-85AD-8294879B0331}"/>
            </c:ext>
          </c:extLst>
        </c:ser>
        <c:ser>
          <c:idx val="4"/>
          <c:order val="4"/>
          <c:tx>
            <c:strRef>
              <c:f>'LAP PT Data no movement'!$I$37</c:f>
              <c:strCache>
                <c:ptCount val="1"/>
                <c:pt idx="0">
                  <c:v>Arterial Line</c:v>
                </c:pt>
              </c:strCache>
            </c:strRef>
          </c:tx>
          <c:spPr>
            <a:solidFill>
              <a:schemeClr val="accent5"/>
            </a:solidFill>
            <a:ln>
              <a:noFill/>
            </a:ln>
            <a:effectLst/>
          </c:spPr>
          <c:invertIfNegative val="0"/>
          <c:cat>
            <c:strRef>
              <c:f>'LAP PT Data no movement'!$A$38:$A$43</c:f>
              <c:strCache>
                <c:ptCount val="6"/>
                <c:pt idx="0">
                  <c:v>Athena</c:v>
                </c:pt>
                <c:pt idx="1">
                  <c:v>Dott</c:v>
                </c:pt>
                <c:pt idx="2">
                  <c:v>Gitano</c:v>
                </c:pt>
                <c:pt idx="3">
                  <c:v>Nova</c:v>
                </c:pt>
                <c:pt idx="4">
                  <c:v>Ratona</c:v>
                </c:pt>
                <c:pt idx="5">
                  <c:v>Winnie</c:v>
                </c:pt>
              </c:strCache>
            </c:strRef>
          </c:cat>
          <c:val>
            <c:numRef>
              <c:f>'LAP PT Data no movement'!$I$38:$I$43</c:f>
              <c:numCache>
                <c:formatCode>General</c:formatCode>
                <c:ptCount val="6"/>
                <c:pt idx="2" formatCode="0.00">
                  <c:v>-40.68</c:v>
                </c:pt>
              </c:numCache>
            </c:numRef>
          </c:val>
          <c:extLst>
            <c:ext xmlns:c16="http://schemas.microsoft.com/office/drawing/2014/chart" uri="{C3380CC4-5D6E-409C-BE32-E72D297353CC}">
              <c16:uniqueId val="{00000004-4119-4D88-85AD-8294879B0331}"/>
            </c:ext>
          </c:extLst>
        </c:ser>
        <c:ser>
          <c:idx val="5"/>
          <c:order val="5"/>
          <c:tx>
            <c:strRef>
              <c:f>'LAP PT Data no movement'!$J$37</c:f>
              <c:strCache>
                <c:ptCount val="1"/>
                <c:pt idx="0">
                  <c:v>Incision</c:v>
                </c:pt>
              </c:strCache>
            </c:strRef>
          </c:tx>
          <c:spPr>
            <a:solidFill>
              <a:schemeClr val="accent6"/>
            </a:solidFill>
            <a:ln>
              <a:noFill/>
            </a:ln>
            <a:effectLst/>
          </c:spPr>
          <c:invertIfNegative val="0"/>
          <c:cat>
            <c:strRef>
              <c:f>'LAP PT Data no movement'!$A$38:$A$43</c:f>
              <c:strCache>
                <c:ptCount val="6"/>
                <c:pt idx="0">
                  <c:v>Athena</c:v>
                </c:pt>
                <c:pt idx="1">
                  <c:v>Dott</c:v>
                </c:pt>
                <c:pt idx="2">
                  <c:v>Gitano</c:v>
                </c:pt>
                <c:pt idx="3">
                  <c:v>Nova</c:v>
                </c:pt>
                <c:pt idx="4">
                  <c:v>Ratona</c:v>
                </c:pt>
                <c:pt idx="5">
                  <c:v>Winnie</c:v>
                </c:pt>
              </c:strCache>
            </c:strRef>
          </c:cat>
          <c:val>
            <c:numRef>
              <c:f>'LAP PT Data no movement'!$J$38:$J$43</c:f>
              <c:numCache>
                <c:formatCode>0.00</c:formatCode>
                <c:ptCount val="6"/>
                <c:pt idx="1">
                  <c:v>-6.41</c:v>
                </c:pt>
              </c:numCache>
            </c:numRef>
          </c:val>
          <c:extLst>
            <c:ext xmlns:c16="http://schemas.microsoft.com/office/drawing/2014/chart" uri="{C3380CC4-5D6E-409C-BE32-E72D297353CC}">
              <c16:uniqueId val="{00000005-4119-4D88-85AD-8294879B0331}"/>
            </c:ext>
          </c:extLst>
        </c:ser>
        <c:ser>
          <c:idx val="6"/>
          <c:order val="6"/>
          <c:tx>
            <c:strRef>
              <c:f>'LAP PT Data no movement'!$K$37</c:f>
              <c:strCache>
                <c:ptCount val="1"/>
                <c:pt idx="0">
                  <c:v>Another Incision</c:v>
                </c:pt>
              </c:strCache>
            </c:strRef>
          </c:tx>
          <c:spPr>
            <a:solidFill>
              <a:schemeClr val="accent1">
                <a:lumMod val="60000"/>
              </a:schemeClr>
            </a:solidFill>
            <a:ln>
              <a:noFill/>
            </a:ln>
            <a:effectLst/>
          </c:spPr>
          <c:invertIfNegative val="0"/>
          <c:cat>
            <c:strRef>
              <c:f>'LAP PT Data no movement'!$A$38:$A$43</c:f>
              <c:strCache>
                <c:ptCount val="6"/>
                <c:pt idx="0">
                  <c:v>Athena</c:v>
                </c:pt>
                <c:pt idx="1">
                  <c:v>Dott</c:v>
                </c:pt>
                <c:pt idx="2">
                  <c:v>Gitano</c:v>
                </c:pt>
                <c:pt idx="3">
                  <c:v>Nova</c:v>
                </c:pt>
                <c:pt idx="4">
                  <c:v>Ratona</c:v>
                </c:pt>
                <c:pt idx="5">
                  <c:v>Winnie</c:v>
                </c:pt>
              </c:strCache>
            </c:strRef>
          </c:cat>
          <c:val>
            <c:numRef>
              <c:f>'LAP PT Data no movement'!$K$38:$K$43</c:f>
              <c:numCache>
                <c:formatCode>0.00</c:formatCode>
                <c:ptCount val="6"/>
                <c:pt idx="1">
                  <c:v>-1.22</c:v>
                </c:pt>
              </c:numCache>
            </c:numRef>
          </c:val>
          <c:extLst>
            <c:ext xmlns:c16="http://schemas.microsoft.com/office/drawing/2014/chart" uri="{C3380CC4-5D6E-409C-BE32-E72D297353CC}">
              <c16:uniqueId val="{00000006-4119-4D88-85AD-8294879B0331}"/>
            </c:ext>
          </c:extLst>
        </c:ser>
        <c:ser>
          <c:idx val="7"/>
          <c:order val="7"/>
          <c:tx>
            <c:strRef>
              <c:f>'LAP PT Data no movement'!$L$37</c:f>
              <c:strCache>
                <c:ptCount val="1"/>
                <c:pt idx="0">
                  <c:v>Cannulation</c:v>
                </c:pt>
              </c:strCache>
            </c:strRef>
          </c:tx>
          <c:spPr>
            <a:solidFill>
              <a:schemeClr val="accent2">
                <a:lumMod val="60000"/>
              </a:schemeClr>
            </a:solidFill>
            <a:ln>
              <a:noFill/>
            </a:ln>
            <a:effectLst/>
          </c:spPr>
          <c:invertIfNegative val="0"/>
          <c:cat>
            <c:strRef>
              <c:f>'LAP PT Data no movement'!$A$38:$A$43</c:f>
              <c:strCache>
                <c:ptCount val="6"/>
                <c:pt idx="0">
                  <c:v>Athena</c:v>
                </c:pt>
                <c:pt idx="1">
                  <c:v>Dott</c:v>
                </c:pt>
                <c:pt idx="2">
                  <c:v>Gitano</c:v>
                </c:pt>
                <c:pt idx="3">
                  <c:v>Nova</c:v>
                </c:pt>
                <c:pt idx="4">
                  <c:v>Ratona</c:v>
                </c:pt>
                <c:pt idx="5">
                  <c:v>Winnie</c:v>
                </c:pt>
              </c:strCache>
            </c:strRef>
          </c:cat>
          <c:val>
            <c:numRef>
              <c:f>'LAP PT Data no movement'!$L$38:$L$43</c:f>
              <c:numCache>
                <c:formatCode>0.00</c:formatCode>
                <c:ptCount val="6"/>
                <c:pt idx="1">
                  <c:v>-5.45</c:v>
                </c:pt>
              </c:numCache>
            </c:numRef>
          </c:val>
          <c:extLst>
            <c:ext xmlns:c16="http://schemas.microsoft.com/office/drawing/2014/chart" uri="{C3380CC4-5D6E-409C-BE32-E72D297353CC}">
              <c16:uniqueId val="{00000007-4119-4D88-85AD-8294879B0331}"/>
            </c:ext>
          </c:extLst>
        </c:ser>
        <c:ser>
          <c:idx val="8"/>
          <c:order val="8"/>
          <c:tx>
            <c:strRef>
              <c:f>'LAP PT Data no movement'!$M$37</c:f>
              <c:strCache>
                <c:ptCount val="1"/>
                <c:pt idx="0">
                  <c:v>Insufflation</c:v>
                </c:pt>
              </c:strCache>
            </c:strRef>
          </c:tx>
          <c:spPr>
            <a:solidFill>
              <a:schemeClr val="accent3">
                <a:lumMod val="60000"/>
              </a:schemeClr>
            </a:solidFill>
            <a:ln>
              <a:noFill/>
            </a:ln>
            <a:effectLst/>
          </c:spPr>
          <c:invertIfNegative val="0"/>
          <c:cat>
            <c:strRef>
              <c:f>'LAP PT Data no movement'!$A$38:$A$43</c:f>
              <c:strCache>
                <c:ptCount val="6"/>
                <c:pt idx="0">
                  <c:v>Athena</c:v>
                </c:pt>
                <c:pt idx="1">
                  <c:v>Dott</c:v>
                </c:pt>
                <c:pt idx="2">
                  <c:v>Gitano</c:v>
                </c:pt>
                <c:pt idx="3">
                  <c:v>Nova</c:v>
                </c:pt>
                <c:pt idx="4">
                  <c:v>Ratona</c:v>
                </c:pt>
                <c:pt idx="5">
                  <c:v>Winnie</c:v>
                </c:pt>
              </c:strCache>
            </c:strRef>
          </c:cat>
          <c:val>
            <c:numRef>
              <c:f>'LAP PT Data no movement'!$M$38:$M$43</c:f>
              <c:numCache>
                <c:formatCode>0.00</c:formatCode>
                <c:ptCount val="6"/>
                <c:pt idx="3">
                  <c:v>-2.63</c:v>
                </c:pt>
              </c:numCache>
            </c:numRef>
          </c:val>
          <c:extLst>
            <c:ext xmlns:c16="http://schemas.microsoft.com/office/drawing/2014/chart" uri="{C3380CC4-5D6E-409C-BE32-E72D297353CC}">
              <c16:uniqueId val="{00000008-4119-4D88-85AD-8294879B0331}"/>
            </c:ext>
          </c:extLst>
        </c:ser>
        <c:ser>
          <c:idx val="9"/>
          <c:order val="9"/>
          <c:tx>
            <c:strRef>
              <c:f>'LAP PT Data no movement'!$N$37</c:f>
              <c:strCache>
                <c:ptCount val="1"/>
                <c:pt idx="0">
                  <c:v>Retracting organs</c:v>
                </c:pt>
              </c:strCache>
            </c:strRef>
          </c:tx>
          <c:spPr>
            <a:solidFill>
              <a:schemeClr val="accent4">
                <a:lumMod val="60000"/>
              </a:schemeClr>
            </a:solidFill>
            <a:ln>
              <a:noFill/>
            </a:ln>
            <a:effectLst/>
          </c:spPr>
          <c:invertIfNegative val="0"/>
          <c:cat>
            <c:strRef>
              <c:f>'LAP PT Data no movement'!$A$38:$A$43</c:f>
              <c:strCache>
                <c:ptCount val="6"/>
                <c:pt idx="0">
                  <c:v>Athena</c:v>
                </c:pt>
                <c:pt idx="1">
                  <c:v>Dott</c:v>
                </c:pt>
                <c:pt idx="2">
                  <c:v>Gitano</c:v>
                </c:pt>
                <c:pt idx="3">
                  <c:v>Nova</c:v>
                </c:pt>
                <c:pt idx="4">
                  <c:v>Ratona</c:v>
                </c:pt>
                <c:pt idx="5">
                  <c:v>Winnie</c:v>
                </c:pt>
              </c:strCache>
            </c:strRef>
          </c:cat>
          <c:val>
            <c:numRef>
              <c:f>'LAP PT Data no movement'!$N$38:$N$43</c:f>
              <c:numCache>
                <c:formatCode>0.00</c:formatCode>
                <c:ptCount val="6"/>
                <c:pt idx="1">
                  <c:v>-18.809999999999999</c:v>
                </c:pt>
              </c:numCache>
            </c:numRef>
          </c:val>
          <c:extLst>
            <c:ext xmlns:c16="http://schemas.microsoft.com/office/drawing/2014/chart" uri="{C3380CC4-5D6E-409C-BE32-E72D297353CC}">
              <c16:uniqueId val="{00000009-4119-4D88-85AD-8294879B0331}"/>
            </c:ext>
          </c:extLst>
        </c:ser>
        <c:ser>
          <c:idx val="10"/>
          <c:order val="10"/>
          <c:tx>
            <c:strRef>
              <c:f>'LAP PT Data no movement'!$O$37</c:f>
              <c:strCache>
                <c:ptCount val="1"/>
                <c:pt idx="0">
                  <c:v>Cannula Replacement</c:v>
                </c:pt>
              </c:strCache>
            </c:strRef>
          </c:tx>
          <c:spPr>
            <a:solidFill>
              <a:schemeClr val="accent5">
                <a:lumMod val="60000"/>
              </a:schemeClr>
            </a:solidFill>
            <a:ln>
              <a:noFill/>
            </a:ln>
            <a:effectLst/>
          </c:spPr>
          <c:invertIfNegative val="0"/>
          <c:cat>
            <c:strRef>
              <c:f>'LAP PT Data no movement'!$A$38:$A$43</c:f>
              <c:strCache>
                <c:ptCount val="6"/>
                <c:pt idx="0">
                  <c:v>Athena</c:v>
                </c:pt>
                <c:pt idx="1">
                  <c:v>Dott</c:v>
                </c:pt>
                <c:pt idx="2">
                  <c:v>Gitano</c:v>
                </c:pt>
                <c:pt idx="3">
                  <c:v>Nova</c:v>
                </c:pt>
                <c:pt idx="4">
                  <c:v>Ratona</c:v>
                </c:pt>
                <c:pt idx="5">
                  <c:v>Winnie</c:v>
                </c:pt>
              </c:strCache>
            </c:strRef>
          </c:cat>
          <c:val>
            <c:numRef>
              <c:f>'LAP PT Data no movement'!$O$38:$O$43</c:f>
              <c:numCache>
                <c:formatCode>0.00</c:formatCode>
                <c:ptCount val="6"/>
                <c:pt idx="1">
                  <c:v>-12.89</c:v>
                </c:pt>
              </c:numCache>
            </c:numRef>
          </c:val>
          <c:extLst>
            <c:ext xmlns:c16="http://schemas.microsoft.com/office/drawing/2014/chart" uri="{C3380CC4-5D6E-409C-BE32-E72D297353CC}">
              <c16:uniqueId val="{0000000A-4119-4D88-85AD-8294879B0331}"/>
            </c:ext>
          </c:extLst>
        </c:ser>
        <c:ser>
          <c:idx val="11"/>
          <c:order val="11"/>
          <c:tx>
            <c:strRef>
              <c:f>'LAP PT Data no movement'!$P$37</c:f>
              <c:strCache>
                <c:ptCount val="1"/>
                <c:pt idx="0">
                  <c:v>Lifting Ovary</c:v>
                </c:pt>
              </c:strCache>
            </c:strRef>
          </c:tx>
          <c:spPr>
            <a:solidFill>
              <a:schemeClr val="accent6">
                <a:lumMod val="60000"/>
              </a:schemeClr>
            </a:solidFill>
            <a:ln>
              <a:noFill/>
            </a:ln>
            <a:effectLst/>
          </c:spPr>
          <c:invertIfNegative val="0"/>
          <c:cat>
            <c:strRef>
              <c:f>'LAP PT Data no movement'!$A$38:$A$43</c:f>
              <c:strCache>
                <c:ptCount val="6"/>
                <c:pt idx="0">
                  <c:v>Athena</c:v>
                </c:pt>
                <c:pt idx="1">
                  <c:v>Dott</c:v>
                </c:pt>
                <c:pt idx="2">
                  <c:v>Gitano</c:v>
                </c:pt>
                <c:pt idx="3">
                  <c:v>Nova</c:v>
                </c:pt>
                <c:pt idx="4">
                  <c:v>Ratona</c:v>
                </c:pt>
                <c:pt idx="5">
                  <c:v>Winnie</c:v>
                </c:pt>
              </c:strCache>
            </c:strRef>
          </c:cat>
          <c:val>
            <c:numRef>
              <c:f>'LAP PT Data no movement'!$P$38:$P$43</c:f>
              <c:numCache>
                <c:formatCode>0.00</c:formatCode>
                <c:ptCount val="6"/>
                <c:pt idx="1">
                  <c:v>-56.71</c:v>
                </c:pt>
              </c:numCache>
            </c:numRef>
          </c:val>
          <c:extLst>
            <c:ext xmlns:c16="http://schemas.microsoft.com/office/drawing/2014/chart" uri="{C3380CC4-5D6E-409C-BE32-E72D297353CC}">
              <c16:uniqueId val="{0000000B-4119-4D88-85AD-8294879B0331}"/>
            </c:ext>
          </c:extLst>
        </c:ser>
        <c:ser>
          <c:idx val="12"/>
          <c:order val="12"/>
          <c:tx>
            <c:strRef>
              <c:f>'LAP PT Data no movement'!$Q$37</c:f>
              <c:strCache>
                <c:ptCount val="1"/>
                <c:pt idx="0">
                  <c:v>Electrocautery</c:v>
                </c:pt>
              </c:strCache>
            </c:strRef>
          </c:tx>
          <c:spPr>
            <a:solidFill>
              <a:schemeClr val="accent1">
                <a:lumMod val="80000"/>
                <a:lumOff val="20000"/>
              </a:schemeClr>
            </a:solidFill>
            <a:ln>
              <a:noFill/>
            </a:ln>
            <a:effectLst/>
          </c:spPr>
          <c:invertIfNegative val="0"/>
          <c:cat>
            <c:strRef>
              <c:f>'LAP PT Data no movement'!$A$38:$A$43</c:f>
              <c:strCache>
                <c:ptCount val="6"/>
                <c:pt idx="0">
                  <c:v>Athena</c:v>
                </c:pt>
                <c:pt idx="1">
                  <c:v>Dott</c:v>
                </c:pt>
                <c:pt idx="2">
                  <c:v>Gitano</c:v>
                </c:pt>
                <c:pt idx="3">
                  <c:v>Nova</c:v>
                </c:pt>
                <c:pt idx="4">
                  <c:v>Ratona</c:v>
                </c:pt>
                <c:pt idx="5">
                  <c:v>Winnie</c:v>
                </c:pt>
              </c:strCache>
            </c:strRef>
          </c:cat>
          <c:val>
            <c:numRef>
              <c:f>'LAP PT Data no movement'!$Q$38:$Q$43</c:f>
              <c:numCache>
                <c:formatCode>0.00</c:formatCode>
                <c:ptCount val="6"/>
                <c:pt idx="1">
                  <c:v>-12.17</c:v>
                </c:pt>
              </c:numCache>
            </c:numRef>
          </c:val>
          <c:extLst>
            <c:ext xmlns:c16="http://schemas.microsoft.com/office/drawing/2014/chart" uri="{C3380CC4-5D6E-409C-BE32-E72D297353CC}">
              <c16:uniqueId val="{0000000C-4119-4D88-85AD-8294879B0331}"/>
            </c:ext>
          </c:extLst>
        </c:ser>
        <c:ser>
          <c:idx val="13"/>
          <c:order val="13"/>
          <c:tx>
            <c:strRef>
              <c:f>'LAP PT Data no movement'!$R$37</c:f>
              <c:strCache>
                <c:ptCount val="1"/>
                <c:pt idx="0">
                  <c:v>Other</c:v>
                </c:pt>
              </c:strCache>
            </c:strRef>
          </c:tx>
          <c:spPr>
            <a:solidFill>
              <a:schemeClr val="accent2">
                <a:lumMod val="80000"/>
                <a:lumOff val="20000"/>
              </a:schemeClr>
            </a:solidFill>
            <a:ln>
              <a:noFill/>
            </a:ln>
            <a:effectLst/>
          </c:spPr>
          <c:invertIfNegative val="0"/>
          <c:cat>
            <c:strRef>
              <c:f>'LAP PT Data no movement'!$A$38:$A$43</c:f>
              <c:strCache>
                <c:ptCount val="6"/>
                <c:pt idx="0">
                  <c:v>Athena</c:v>
                </c:pt>
                <c:pt idx="1">
                  <c:v>Dott</c:v>
                </c:pt>
                <c:pt idx="2">
                  <c:v>Gitano</c:v>
                </c:pt>
                <c:pt idx="3">
                  <c:v>Nova</c:v>
                </c:pt>
                <c:pt idx="4">
                  <c:v>Ratona</c:v>
                </c:pt>
                <c:pt idx="5">
                  <c:v>Winnie</c:v>
                </c:pt>
              </c:strCache>
            </c:strRef>
          </c:cat>
          <c:val>
            <c:numRef>
              <c:f>'LAP PT Data no movement'!$R$38:$R$43</c:f>
              <c:numCache>
                <c:formatCode>0.00</c:formatCode>
                <c:ptCount val="6"/>
                <c:pt idx="2">
                  <c:v>-0.75</c:v>
                </c:pt>
                <c:pt idx="4">
                  <c:v>-0.48</c:v>
                </c:pt>
              </c:numCache>
            </c:numRef>
          </c:val>
          <c:extLst>
            <c:ext xmlns:c16="http://schemas.microsoft.com/office/drawing/2014/chart" uri="{C3380CC4-5D6E-409C-BE32-E72D297353CC}">
              <c16:uniqueId val="{0000000D-4119-4D88-85AD-8294879B0331}"/>
            </c:ext>
          </c:extLst>
        </c:ser>
        <c:ser>
          <c:idx val="14"/>
          <c:order val="14"/>
          <c:tx>
            <c:strRef>
              <c:f>'LAP PT Data no movement'!$S$37</c:f>
              <c:strCache>
                <c:ptCount val="1"/>
                <c:pt idx="0">
                  <c:v>Closing</c:v>
                </c:pt>
              </c:strCache>
            </c:strRef>
          </c:tx>
          <c:spPr>
            <a:solidFill>
              <a:schemeClr val="accent3">
                <a:lumMod val="80000"/>
                <a:lumOff val="20000"/>
              </a:schemeClr>
            </a:solidFill>
            <a:ln>
              <a:noFill/>
            </a:ln>
            <a:effectLst/>
          </c:spPr>
          <c:invertIfNegative val="0"/>
          <c:cat>
            <c:strRef>
              <c:f>'LAP PT Data no movement'!$A$38:$A$43</c:f>
              <c:strCache>
                <c:ptCount val="6"/>
                <c:pt idx="0">
                  <c:v>Athena</c:v>
                </c:pt>
                <c:pt idx="1">
                  <c:v>Dott</c:v>
                </c:pt>
                <c:pt idx="2">
                  <c:v>Gitano</c:v>
                </c:pt>
                <c:pt idx="3">
                  <c:v>Nova</c:v>
                </c:pt>
                <c:pt idx="4">
                  <c:v>Ratona</c:v>
                </c:pt>
                <c:pt idx="5">
                  <c:v>Winnie</c:v>
                </c:pt>
              </c:strCache>
            </c:strRef>
          </c:cat>
          <c:val>
            <c:numRef>
              <c:f>'LAP PT Data no movement'!$S$38:$S$43</c:f>
              <c:numCache>
                <c:formatCode>General</c:formatCode>
                <c:ptCount val="6"/>
                <c:pt idx="0" formatCode="0.00">
                  <c:v>-0.36</c:v>
                </c:pt>
                <c:pt idx="4" formatCode="0.00">
                  <c:v>-0.59</c:v>
                </c:pt>
              </c:numCache>
            </c:numRef>
          </c:val>
          <c:extLst>
            <c:ext xmlns:c16="http://schemas.microsoft.com/office/drawing/2014/chart" uri="{C3380CC4-5D6E-409C-BE32-E72D297353CC}">
              <c16:uniqueId val="{0000000E-4119-4D88-85AD-8294879B0331}"/>
            </c:ext>
          </c:extLst>
        </c:ser>
        <c:ser>
          <c:idx val="15"/>
          <c:order val="15"/>
          <c:tx>
            <c:strRef>
              <c:f>'LAP PT Data no movement'!$T$37</c:f>
              <c:strCache>
                <c:ptCount val="1"/>
                <c:pt idx="0">
                  <c:v>Extubation</c:v>
                </c:pt>
              </c:strCache>
            </c:strRef>
          </c:tx>
          <c:spPr>
            <a:solidFill>
              <a:schemeClr val="accent4">
                <a:lumMod val="80000"/>
                <a:lumOff val="20000"/>
              </a:schemeClr>
            </a:solidFill>
            <a:ln>
              <a:noFill/>
            </a:ln>
            <a:effectLst/>
          </c:spPr>
          <c:invertIfNegative val="0"/>
          <c:cat>
            <c:strRef>
              <c:f>'LAP PT Data no movement'!$A$38:$A$43</c:f>
              <c:strCache>
                <c:ptCount val="6"/>
                <c:pt idx="0">
                  <c:v>Athena</c:v>
                </c:pt>
                <c:pt idx="1">
                  <c:v>Dott</c:v>
                </c:pt>
                <c:pt idx="2">
                  <c:v>Gitano</c:v>
                </c:pt>
                <c:pt idx="3">
                  <c:v>Nova</c:v>
                </c:pt>
                <c:pt idx="4">
                  <c:v>Ratona</c:v>
                </c:pt>
                <c:pt idx="5">
                  <c:v>Winnie</c:v>
                </c:pt>
              </c:strCache>
            </c:strRef>
          </c:cat>
          <c:val>
            <c:numRef>
              <c:f>'LAP PT Data no movement'!$T$38:$T$43</c:f>
              <c:numCache>
                <c:formatCode>General</c:formatCode>
                <c:ptCount val="6"/>
                <c:pt idx="4" formatCode="0.00">
                  <c:v>-0.57999999999999996</c:v>
                </c:pt>
                <c:pt idx="5" formatCode="0.00">
                  <c:v>-1.22</c:v>
                </c:pt>
              </c:numCache>
            </c:numRef>
          </c:val>
          <c:extLst>
            <c:ext xmlns:c16="http://schemas.microsoft.com/office/drawing/2014/chart" uri="{C3380CC4-5D6E-409C-BE32-E72D297353CC}">
              <c16:uniqueId val="{0000000F-4119-4D88-85AD-8294879B0331}"/>
            </c:ext>
          </c:extLst>
        </c:ser>
        <c:dLbls>
          <c:showLegendKey val="0"/>
          <c:showVal val="0"/>
          <c:showCatName val="0"/>
          <c:showSerName val="0"/>
          <c:showPercent val="0"/>
          <c:showBubbleSize val="0"/>
        </c:dLbls>
        <c:gapWidth val="219"/>
        <c:overlap val="-27"/>
        <c:axId val="940588992"/>
        <c:axId val="940589472"/>
      </c:barChart>
      <c:catAx>
        <c:axId val="940588992"/>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589472"/>
        <c:crosses val="autoZero"/>
        <c:auto val="1"/>
        <c:lblAlgn val="ctr"/>
        <c:lblOffset val="100"/>
        <c:noMultiLvlLbl val="0"/>
      </c:catAx>
      <c:valAx>
        <c:axId val="94058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58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6"/>
          <c:order val="0"/>
          <c:tx>
            <c:strRef>
              <c:f>'LAP PT Data'!$N$27</c:f>
              <c:strCache>
                <c:ptCount val="1"/>
                <c:pt idx="0">
                  <c:v>Incision</c:v>
                </c:pt>
              </c:strCache>
            </c:strRef>
          </c:tx>
          <c:spPr>
            <a:solidFill>
              <a:schemeClr val="accent1">
                <a:lumMod val="6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Data'!$N$28:$N$33</c:f>
              <c:numCache>
                <c:formatCode>0.00</c:formatCode>
                <c:ptCount val="6"/>
                <c:pt idx="1">
                  <c:v>-6.41</c:v>
                </c:pt>
              </c:numCache>
            </c:numRef>
          </c:val>
          <c:extLst>
            <c:ext xmlns:c16="http://schemas.microsoft.com/office/drawing/2014/chart" uri="{C3380CC4-5D6E-409C-BE32-E72D297353CC}">
              <c16:uniqueId val="{00000000-FCD1-4BFC-8631-3E1F25CF7CDD}"/>
            </c:ext>
          </c:extLst>
        </c:ser>
        <c:ser>
          <c:idx val="7"/>
          <c:order val="1"/>
          <c:tx>
            <c:strRef>
              <c:f>'LAP PT Data'!$O$27</c:f>
              <c:strCache>
                <c:ptCount val="1"/>
                <c:pt idx="0">
                  <c:v>Incision 2</c:v>
                </c:pt>
              </c:strCache>
            </c:strRef>
          </c:tx>
          <c:spPr>
            <a:solidFill>
              <a:schemeClr val="accent2">
                <a:lumMod val="6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Data'!$O$28:$O$33</c:f>
              <c:numCache>
                <c:formatCode>0.00</c:formatCode>
                <c:ptCount val="6"/>
                <c:pt idx="1">
                  <c:v>-1.22</c:v>
                </c:pt>
              </c:numCache>
            </c:numRef>
          </c:val>
          <c:extLst>
            <c:ext xmlns:c16="http://schemas.microsoft.com/office/drawing/2014/chart" uri="{C3380CC4-5D6E-409C-BE32-E72D297353CC}">
              <c16:uniqueId val="{00000001-FCD1-4BFC-8631-3E1F25CF7CDD}"/>
            </c:ext>
          </c:extLst>
        </c:ser>
        <c:ser>
          <c:idx val="8"/>
          <c:order val="2"/>
          <c:tx>
            <c:strRef>
              <c:f>'LAP PT Data'!$P$27</c:f>
              <c:strCache>
                <c:ptCount val="1"/>
                <c:pt idx="0">
                  <c:v>Cannulation</c:v>
                </c:pt>
              </c:strCache>
            </c:strRef>
          </c:tx>
          <c:spPr>
            <a:solidFill>
              <a:schemeClr val="accent3">
                <a:lumMod val="6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Data'!$P$28:$P$33</c:f>
              <c:numCache>
                <c:formatCode>0.00</c:formatCode>
                <c:ptCount val="6"/>
                <c:pt idx="1">
                  <c:v>-5.45</c:v>
                </c:pt>
              </c:numCache>
            </c:numRef>
          </c:val>
          <c:extLst>
            <c:ext xmlns:c16="http://schemas.microsoft.com/office/drawing/2014/chart" uri="{C3380CC4-5D6E-409C-BE32-E72D297353CC}">
              <c16:uniqueId val="{00000002-FCD1-4BFC-8631-3E1F25CF7CDD}"/>
            </c:ext>
          </c:extLst>
        </c:ser>
        <c:ser>
          <c:idx val="9"/>
          <c:order val="3"/>
          <c:tx>
            <c:strRef>
              <c:f>'LAP PT Data'!$Q$27</c:f>
              <c:strCache>
                <c:ptCount val="1"/>
                <c:pt idx="0">
                  <c:v>Insufflation</c:v>
                </c:pt>
              </c:strCache>
            </c:strRef>
          </c:tx>
          <c:spPr>
            <a:solidFill>
              <a:schemeClr val="accent4">
                <a:lumMod val="6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Data'!$Q$28:$Q$33</c:f>
              <c:numCache>
                <c:formatCode>0.00</c:formatCode>
                <c:ptCount val="6"/>
                <c:pt idx="3">
                  <c:v>-2.63</c:v>
                </c:pt>
              </c:numCache>
            </c:numRef>
          </c:val>
          <c:extLst>
            <c:ext xmlns:c16="http://schemas.microsoft.com/office/drawing/2014/chart" uri="{C3380CC4-5D6E-409C-BE32-E72D297353CC}">
              <c16:uniqueId val="{00000003-FCD1-4BFC-8631-3E1F25CF7CDD}"/>
            </c:ext>
          </c:extLst>
        </c:ser>
        <c:ser>
          <c:idx val="10"/>
          <c:order val="4"/>
          <c:tx>
            <c:strRef>
              <c:f>'LAP PT Data'!$R$27</c:f>
              <c:strCache>
                <c:ptCount val="1"/>
                <c:pt idx="0">
                  <c:v>Tilt</c:v>
                </c:pt>
              </c:strCache>
            </c:strRef>
          </c:tx>
          <c:spPr>
            <a:solidFill>
              <a:schemeClr val="accent5">
                <a:lumMod val="6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Data'!$R$28:$R$33</c:f>
              <c:numCache>
                <c:formatCode>General</c:formatCode>
                <c:ptCount val="6"/>
                <c:pt idx="0" formatCode="0.00">
                  <c:v>-0.81</c:v>
                </c:pt>
                <c:pt idx="2" formatCode="0.00">
                  <c:v>-1.76</c:v>
                </c:pt>
                <c:pt idx="4" formatCode="0.00">
                  <c:v>-0.88</c:v>
                </c:pt>
                <c:pt idx="5" formatCode="0.00">
                  <c:v>-0.68</c:v>
                </c:pt>
              </c:numCache>
            </c:numRef>
          </c:val>
          <c:extLst>
            <c:ext xmlns:c16="http://schemas.microsoft.com/office/drawing/2014/chart" uri="{C3380CC4-5D6E-409C-BE32-E72D297353CC}">
              <c16:uniqueId val="{00000004-FCD1-4BFC-8631-3E1F25CF7CDD}"/>
            </c:ext>
          </c:extLst>
        </c:ser>
        <c:ser>
          <c:idx val="11"/>
          <c:order val="5"/>
          <c:tx>
            <c:strRef>
              <c:f>'LAP PT Data'!$S$27</c:f>
              <c:strCache>
                <c:ptCount val="1"/>
                <c:pt idx="0">
                  <c:v>Tilt</c:v>
                </c:pt>
              </c:strCache>
            </c:strRef>
          </c:tx>
          <c:spPr>
            <a:solidFill>
              <a:schemeClr val="accent6">
                <a:lumMod val="6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Data'!$S$28:$S$33</c:f>
              <c:numCache>
                <c:formatCode>0.00</c:formatCode>
                <c:ptCount val="6"/>
                <c:pt idx="0">
                  <c:v>-0.7</c:v>
                </c:pt>
                <c:pt idx="4">
                  <c:v>-2.62</c:v>
                </c:pt>
              </c:numCache>
            </c:numRef>
          </c:val>
          <c:extLst>
            <c:ext xmlns:c16="http://schemas.microsoft.com/office/drawing/2014/chart" uri="{C3380CC4-5D6E-409C-BE32-E72D297353CC}">
              <c16:uniqueId val="{00000005-FCD1-4BFC-8631-3E1F25CF7CDD}"/>
            </c:ext>
          </c:extLst>
        </c:ser>
        <c:ser>
          <c:idx val="12"/>
          <c:order val="6"/>
          <c:tx>
            <c:strRef>
              <c:f>'LAP PT Data'!$T$27</c:f>
              <c:strCache>
                <c:ptCount val="1"/>
                <c:pt idx="0">
                  <c:v>Retract</c:v>
                </c:pt>
              </c:strCache>
            </c:strRef>
          </c:tx>
          <c:spPr>
            <a:solidFill>
              <a:schemeClr val="accent1">
                <a:lumMod val="80000"/>
                <a:lumOff val="2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Data'!$T$28:$T$33</c:f>
              <c:numCache>
                <c:formatCode>0.00</c:formatCode>
                <c:ptCount val="6"/>
                <c:pt idx="1">
                  <c:v>-18.809999999999999</c:v>
                </c:pt>
              </c:numCache>
            </c:numRef>
          </c:val>
          <c:extLst>
            <c:ext xmlns:c16="http://schemas.microsoft.com/office/drawing/2014/chart" uri="{C3380CC4-5D6E-409C-BE32-E72D297353CC}">
              <c16:uniqueId val="{00000006-FCD1-4BFC-8631-3E1F25CF7CDD}"/>
            </c:ext>
          </c:extLst>
        </c:ser>
        <c:ser>
          <c:idx val="13"/>
          <c:order val="7"/>
          <c:tx>
            <c:strRef>
              <c:f>'LAP PT Data'!$U$27</c:f>
              <c:strCache>
                <c:ptCount val="1"/>
                <c:pt idx="0">
                  <c:v>Cannula 2</c:v>
                </c:pt>
              </c:strCache>
            </c:strRef>
          </c:tx>
          <c:spPr>
            <a:solidFill>
              <a:schemeClr val="accent2">
                <a:lumMod val="80000"/>
                <a:lumOff val="2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Data'!$U$28:$U$33</c:f>
              <c:numCache>
                <c:formatCode>0.00</c:formatCode>
                <c:ptCount val="6"/>
                <c:pt idx="1">
                  <c:v>-12.89</c:v>
                </c:pt>
              </c:numCache>
            </c:numRef>
          </c:val>
          <c:extLst>
            <c:ext xmlns:c16="http://schemas.microsoft.com/office/drawing/2014/chart" uri="{C3380CC4-5D6E-409C-BE32-E72D297353CC}">
              <c16:uniqueId val="{00000007-FCD1-4BFC-8631-3E1F25CF7CDD}"/>
            </c:ext>
          </c:extLst>
        </c:ser>
        <c:ser>
          <c:idx val="14"/>
          <c:order val="8"/>
          <c:tx>
            <c:strRef>
              <c:f>'LAP PT Data'!$V$27</c:f>
              <c:strCache>
                <c:ptCount val="1"/>
                <c:pt idx="0">
                  <c:v>Lifting Ovary</c:v>
                </c:pt>
              </c:strCache>
            </c:strRef>
          </c:tx>
          <c:spPr>
            <a:solidFill>
              <a:schemeClr val="accent3">
                <a:lumMod val="80000"/>
                <a:lumOff val="2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Data'!$V$28:$V$33</c:f>
              <c:numCache>
                <c:formatCode>0.00</c:formatCode>
                <c:ptCount val="6"/>
                <c:pt idx="1">
                  <c:v>-56.71</c:v>
                </c:pt>
              </c:numCache>
            </c:numRef>
          </c:val>
          <c:extLst>
            <c:ext xmlns:c16="http://schemas.microsoft.com/office/drawing/2014/chart" uri="{C3380CC4-5D6E-409C-BE32-E72D297353CC}">
              <c16:uniqueId val="{00000008-FCD1-4BFC-8631-3E1F25CF7CDD}"/>
            </c:ext>
          </c:extLst>
        </c:ser>
        <c:ser>
          <c:idx val="15"/>
          <c:order val="9"/>
          <c:tx>
            <c:strRef>
              <c:f>'LAP PT Data'!$W$27</c:f>
              <c:strCache>
                <c:ptCount val="1"/>
                <c:pt idx="0">
                  <c:v>Electrocautery</c:v>
                </c:pt>
              </c:strCache>
            </c:strRef>
          </c:tx>
          <c:spPr>
            <a:solidFill>
              <a:schemeClr val="accent4">
                <a:lumMod val="80000"/>
                <a:lumOff val="2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Data'!$W$28:$W$33</c:f>
              <c:numCache>
                <c:formatCode>0.00</c:formatCode>
                <c:ptCount val="6"/>
                <c:pt idx="1">
                  <c:v>-12.17</c:v>
                </c:pt>
              </c:numCache>
            </c:numRef>
          </c:val>
          <c:extLst>
            <c:ext xmlns:c16="http://schemas.microsoft.com/office/drawing/2014/chart" uri="{C3380CC4-5D6E-409C-BE32-E72D297353CC}">
              <c16:uniqueId val="{00000009-FCD1-4BFC-8631-3E1F25CF7CDD}"/>
            </c:ext>
          </c:extLst>
        </c:ser>
        <c:ser>
          <c:idx val="16"/>
          <c:order val="10"/>
          <c:tx>
            <c:strRef>
              <c:f>'LAP PT Data'!$X$27</c:f>
              <c:strCache>
                <c:ptCount val="1"/>
                <c:pt idx="0">
                  <c:v>Other</c:v>
                </c:pt>
              </c:strCache>
            </c:strRef>
          </c:tx>
          <c:spPr>
            <a:solidFill>
              <a:schemeClr val="accent5">
                <a:lumMod val="80000"/>
                <a:lumOff val="2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Data'!$X$28:$X$33</c:f>
              <c:numCache>
                <c:formatCode>0.00</c:formatCode>
                <c:ptCount val="6"/>
                <c:pt idx="2">
                  <c:v>-0.75</c:v>
                </c:pt>
                <c:pt idx="4">
                  <c:v>-0.48</c:v>
                </c:pt>
              </c:numCache>
            </c:numRef>
          </c:val>
          <c:extLst>
            <c:ext xmlns:c16="http://schemas.microsoft.com/office/drawing/2014/chart" uri="{C3380CC4-5D6E-409C-BE32-E72D297353CC}">
              <c16:uniqueId val="{0000000A-FCD1-4BFC-8631-3E1F25CF7CDD}"/>
            </c:ext>
          </c:extLst>
        </c:ser>
        <c:ser>
          <c:idx val="17"/>
          <c:order val="11"/>
          <c:tx>
            <c:strRef>
              <c:f>'LAP PT Data'!$Y$27</c:f>
              <c:strCache>
                <c:ptCount val="1"/>
                <c:pt idx="0">
                  <c:v>Closing</c:v>
                </c:pt>
              </c:strCache>
            </c:strRef>
          </c:tx>
          <c:spPr>
            <a:solidFill>
              <a:schemeClr val="accent6">
                <a:lumMod val="80000"/>
                <a:lumOff val="2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Data'!$Y$28:$Y$33</c:f>
              <c:numCache>
                <c:formatCode>General</c:formatCode>
                <c:ptCount val="6"/>
                <c:pt idx="0" formatCode="0.00">
                  <c:v>-0.36</c:v>
                </c:pt>
                <c:pt idx="4" formatCode="0.00">
                  <c:v>-0.59</c:v>
                </c:pt>
              </c:numCache>
            </c:numRef>
          </c:val>
          <c:extLst>
            <c:ext xmlns:c16="http://schemas.microsoft.com/office/drawing/2014/chart" uri="{C3380CC4-5D6E-409C-BE32-E72D297353CC}">
              <c16:uniqueId val="{0000000B-FCD1-4BFC-8631-3E1F25CF7CDD}"/>
            </c:ext>
          </c:extLst>
        </c:ser>
        <c:ser>
          <c:idx val="18"/>
          <c:order val="12"/>
          <c:tx>
            <c:strRef>
              <c:f>'LAP PT Data'!$Z$27</c:f>
              <c:strCache>
                <c:ptCount val="1"/>
                <c:pt idx="0">
                  <c:v>Extubation</c:v>
                </c:pt>
              </c:strCache>
            </c:strRef>
          </c:tx>
          <c:spPr>
            <a:solidFill>
              <a:schemeClr val="accent1">
                <a:lumMod val="8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Data'!$Z$28:$Z$33</c:f>
              <c:numCache>
                <c:formatCode>General</c:formatCode>
                <c:ptCount val="6"/>
                <c:pt idx="4" formatCode="0.00">
                  <c:v>-0.57999999999999996</c:v>
                </c:pt>
                <c:pt idx="5" formatCode="0.00">
                  <c:v>-1.22</c:v>
                </c:pt>
              </c:numCache>
            </c:numRef>
          </c:val>
          <c:extLst>
            <c:ext xmlns:c16="http://schemas.microsoft.com/office/drawing/2014/chart" uri="{C3380CC4-5D6E-409C-BE32-E72D297353CC}">
              <c16:uniqueId val="{0000000C-FCD1-4BFC-8631-3E1F25CF7CDD}"/>
            </c:ext>
          </c:extLst>
        </c:ser>
        <c:dLbls>
          <c:showLegendKey val="0"/>
          <c:showVal val="0"/>
          <c:showCatName val="0"/>
          <c:showSerName val="0"/>
          <c:showPercent val="0"/>
          <c:showBubbleSize val="0"/>
        </c:dLbls>
        <c:gapWidth val="219"/>
        <c:overlap val="-27"/>
        <c:axId val="940588992"/>
        <c:axId val="940589472"/>
      </c:barChart>
      <c:catAx>
        <c:axId val="940588992"/>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589472"/>
        <c:crosses val="autoZero"/>
        <c:auto val="1"/>
        <c:lblAlgn val="ctr"/>
        <c:lblOffset val="100"/>
        <c:noMultiLvlLbl val="0"/>
      </c:catAx>
      <c:valAx>
        <c:axId val="940589472"/>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58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'LAP PT Data'!$H$27</c:f>
              <c:strCache>
                <c:ptCount val="1"/>
                <c:pt idx="0">
                  <c:v>IV Catheter</c:v>
                </c:pt>
              </c:strCache>
            </c:strRef>
          </c:tx>
          <c:spPr>
            <a:solidFill>
              <a:schemeClr val="accent1"/>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Data'!$H$28:$H$33</c:f>
              <c:numCache>
                <c:formatCode>General</c:formatCode>
                <c:ptCount val="6"/>
                <c:pt idx="2" formatCode="0.00">
                  <c:v>-6.04</c:v>
                </c:pt>
                <c:pt idx="3" formatCode="0.00">
                  <c:v>-1.2</c:v>
                </c:pt>
              </c:numCache>
            </c:numRef>
          </c:val>
          <c:extLst>
            <c:ext xmlns:c16="http://schemas.microsoft.com/office/drawing/2014/chart" uri="{C3380CC4-5D6E-409C-BE32-E72D297353CC}">
              <c16:uniqueId val="{00000000-E67D-45F4-98AA-7FBBFCD6DFC6}"/>
            </c:ext>
          </c:extLst>
        </c:ser>
        <c:ser>
          <c:idx val="1"/>
          <c:order val="1"/>
          <c:tx>
            <c:strRef>
              <c:f>'LAP PT Data'!$I$27</c:f>
              <c:strCache>
                <c:ptCount val="1"/>
                <c:pt idx="0">
                  <c:v>Clipping</c:v>
                </c:pt>
              </c:strCache>
            </c:strRef>
          </c:tx>
          <c:spPr>
            <a:solidFill>
              <a:schemeClr val="accent2"/>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Data'!$I$28:$I$33</c:f>
              <c:numCache>
                <c:formatCode>General</c:formatCode>
                <c:ptCount val="6"/>
                <c:pt idx="2" formatCode="0.00">
                  <c:v>-12.5</c:v>
                </c:pt>
                <c:pt idx="4" formatCode="0.00">
                  <c:v>-0.93</c:v>
                </c:pt>
              </c:numCache>
            </c:numRef>
          </c:val>
          <c:extLst>
            <c:ext xmlns:c16="http://schemas.microsoft.com/office/drawing/2014/chart" uri="{C3380CC4-5D6E-409C-BE32-E72D297353CC}">
              <c16:uniqueId val="{00000001-E67D-45F4-98AA-7FBBFCD6DFC6}"/>
            </c:ext>
          </c:extLst>
        </c:ser>
        <c:ser>
          <c:idx val="2"/>
          <c:order val="2"/>
          <c:tx>
            <c:strRef>
              <c:f>'LAP PT Data'!$J$27</c:f>
              <c:strCache>
                <c:ptCount val="1"/>
                <c:pt idx="0">
                  <c:v>Transfer</c:v>
                </c:pt>
              </c:strCache>
            </c:strRef>
          </c:tx>
          <c:spPr>
            <a:solidFill>
              <a:schemeClr val="accent3"/>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Data'!$J$28:$J$33</c:f>
              <c:numCache>
                <c:formatCode>0.00</c:formatCode>
                <c:ptCount val="6"/>
                <c:pt idx="0">
                  <c:v>-0.37</c:v>
                </c:pt>
                <c:pt idx="4">
                  <c:v>-1.18</c:v>
                </c:pt>
              </c:numCache>
            </c:numRef>
          </c:val>
          <c:extLst>
            <c:ext xmlns:c16="http://schemas.microsoft.com/office/drawing/2014/chart" uri="{C3380CC4-5D6E-409C-BE32-E72D297353CC}">
              <c16:uniqueId val="{00000002-E67D-45F4-98AA-7FBBFCD6DFC6}"/>
            </c:ext>
          </c:extLst>
        </c:ser>
        <c:ser>
          <c:idx val="3"/>
          <c:order val="3"/>
          <c:tx>
            <c:strRef>
              <c:f>'LAP PT Data'!$K$27</c:f>
              <c:strCache>
                <c:ptCount val="1"/>
                <c:pt idx="0">
                  <c:v>Clamp </c:v>
                </c:pt>
              </c:strCache>
            </c:strRef>
          </c:tx>
          <c:spPr>
            <a:solidFill>
              <a:schemeClr val="accent4"/>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Data'!$K$28:$K$33</c:f>
              <c:numCache>
                <c:formatCode>0.00</c:formatCode>
                <c:ptCount val="6"/>
                <c:pt idx="1">
                  <c:v>-7.16</c:v>
                </c:pt>
                <c:pt idx="3">
                  <c:v>-0.56999999999999995</c:v>
                </c:pt>
              </c:numCache>
            </c:numRef>
          </c:val>
          <c:extLst>
            <c:ext xmlns:c16="http://schemas.microsoft.com/office/drawing/2014/chart" uri="{C3380CC4-5D6E-409C-BE32-E72D297353CC}">
              <c16:uniqueId val="{00000003-E67D-45F4-98AA-7FBBFCD6DFC6}"/>
            </c:ext>
          </c:extLst>
        </c:ser>
        <c:ser>
          <c:idx val="4"/>
          <c:order val="4"/>
          <c:tx>
            <c:strRef>
              <c:f>'LAP PT Data'!$L$27</c:f>
              <c:strCache>
                <c:ptCount val="1"/>
                <c:pt idx="0">
                  <c:v>Clamp</c:v>
                </c:pt>
              </c:strCache>
            </c:strRef>
          </c:tx>
          <c:spPr>
            <a:solidFill>
              <a:schemeClr val="accent5"/>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Data'!$L$28:$L$33</c:f>
              <c:numCache>
                <c:formatCode>0.00</c:formatCode>
                <c:ptCount val="6"/>
                <c:pt idx="1">
                  <c:v>-6.62</c:v>
                </c:pt>
              </c:numCache>
            </c:numRef>
          </c:val>
          <c:extLst>
            <c:ext xmlns:c16="http://schemas.microsoft.com/office/drawing/2014/chart" uri="{C3380CC4-5D6E-409C-BE32-E72D297353CC}">
              <c16:uniqueId val="{00000004-E67D-45F4-98AA-7FBBFCD6DFC6}"/>
            </c:ext>
          </c:extLst>
        </c:ser>
        <c:ser>
          <c:idx val="5"/>
          <c:order val="5"/>
          <c:tx>
            <c:strRef>
              <c:f>'LAP PT Data'!$M$27</c:f>
              <c:strCache>
                <c:ptCount val="1"/>
                <c:pt idx="0">
                  <c:v>Arterial Line</c:v>
                </c:pt>
              </c:strCache>
            </c:strRef>
          </c:tx>
          <c:spPr>
            <a:solidFill>
              <a:schemeClr val="accent6"/>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Data'!$M$28:$M$33</c:f>
              <c:numCache>
                <c:formatCode>General</c:formatCode>
                <c:ptCount val="6"/>
                <c:pt idx="2" formatCode="0.00">
                  <c:v>-40.68</c:v>
                </c:pt>
              </c:numCache>
            </c:numRef>
          </c:val>
          <c:extLst>
            <c:ext xmlns:c16="http://schemas.microsoft.com/office/drawing/2014/chart" uri="{C3380CC4-5D6E-409C-BE32-E72D297353CC}">
              <c16:uniqueId val="{00000005-E67D-45F4-98AA-7FBBFCD6DFC6}"/>
            </c:ext>
          </c:extLst>
        </c:ser>
        <c:ser>
          <c:idx val="6"/>
          <c:order val="6"/>
          <c:tx>
            <c:strRef>
              <c:f>'LAP PT Data'!$N$27</c:f>
              <c:strCache>
                <c:ptCount val="1"/>
                <c:pt idx="0">
                  <c:v>Incision</c:v>
                </c:pt>
              </c:strCache>
            </c:strRef>
          </c:tx>
          <c:spPr>
            <a:solidFill>
              <a:schemeClr val="accent1">
                <a:lumMod val="6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Data'!$N$28:$N$33</c:f>
              <c:numCache>
                <c:formatCode>0.00</c:formatCode>
                <c:ptCount val="6"/>
                <c:pt idx="1">
                  <c:v>-6.41</c:v>
                </c:pt>
              </c:numCache>
            </c:numRef>
          </c:val>
          <c:extLst>
            <c:ext xmlns:c16="http://schemas.microsoft.com/office/drawing/2014/chart" uri="{C3380CC4-5D6E-409C-BE32-E72D297353CC}">
              <c16:uniqueId val="{00000006-E67D-45F4-98AA-7FBBFCD6DFC6}"/>
            </c:ext>
          </c:extLst>
        </c:ser>
        <c:ser>
          <c:idx val="7"/>
          <c:order val="7"/>
          <c:tx>
            <c:strRef>
              <c:f>'LAP PT Data'!$O$27</c:f>
              <c:strCache>
                <c:ptCount val="1"/>
                <c:pt idx="0">
                  <c:v>Incision 2</c:v>
                </c:pt>
              </c:strCache>
            </c:strRef>
          </c:tx>
          <c:spPr>
            <a:solidFill>
              <a:schemeClr val="accent2">
                <a:lumMod val="6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Data'!$O$28:$O$33</c:f>
              <c:numCache>
                <c:formatCode>0.00</c:formatCode>
                <c:ptCount val="6"/>
                <c:pt idx="1">
                  <c:v>-1.22</c:v>
                </c:pt>
              </c:numCache>
            </c:numRef>
          </c:val>
          <c:extLst>
            <c:ext xmlns:c16="http://schemas.microsoft.com/office/drawing/2014/chart" uri="{C3380CC4-5D6E-409C-BE32-E72D297353CC}">
              <c16:uniqueId val="{00000007-E67D-45F4-98AA-7FBBFCD6DFC6}"/>
            </c:ext>
          </c:extLst>
        </c:ser>
        <c:ser>
          <c:idx val="8"/>
          <c:order val="8"/>
          <c:tx>
            <c:strRef>
              <c:f>'LAP PT Data'!$P$27</c:f>
              <c:strCache>
                <c:ptCount val="1"/>
                <c:pt idx="0">
                  <c:v>Cannulation</c:v>
                </c:pt>
              </c:strCache>
            </c:strRef>
          </c:tx>
          <c:spPr>
            <a:solidFill>
              <a:schemeClr val="accent3">
                <a:lumMod val="6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Data'!$P$28:$P$33</c:f>
              <c:numCache>
                <c:formatCode>0.00</c:formatCode>
                <c:ptCount val="6"/>
                <c:pt idx="1">
                  <c:v>-5.45</c:v>
                </c:pt>
              </c:numCache>
            </c:numRef>
          </c:val>
          <c:extLst>
            <c:ext xmlns:c16="http://schemas.microsoft.com/office/drawing/2014/chart" uri="{C3380CC4-5D6E-409C-BE32-E72D297353CC}">
              <c16:uniqueId val="{00000008-E67D-45F4-98AA-7FBBFCD6DFC6}"/>
            </c:ext>
          </c:extLst>
        </c:ser>
        <c:ser>
          <c:idx val="9"/>
          <c:order val="9"/>
          <c:tx>
            <c:strRef>
              <c:f>'LAP PT Data'!$Q$27</c:f>
              <c:strCache>
                <c:ptCount val="1"/>
                <c:pt idx="0">
                  <c:v>Insufflation</c:v>
                </c:pt>
              </c:strCache>
            </c:strRef>
          </c:tx>
          <c:spPr>
            <a:solidFill>
              <a:schemeClr val="accent4">
                <a:lumMod val="6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Data'!$Q$28:$Q$33</c:f>
              <c:numCache>
                <c:formatCode>0.00</c:formatCode>
                <c:ptCount val="6"/>
                <c:pt idx="3">
                  <c:v>-2.63</c:v>
                </c:pt>
              </c:numCache>
            </c:numRef>
          </c:val>
          <c:extLst>
            <c:ext xmlns:c16="http://schemas.microsoft.com/office/drawing/2014/chart" uri="{C3380CC4-5D6E-409C-BE32-E72D297353CC}">
              <c16:uniqueId val="{00000009-E67D-45F4-98AA-7FBBFCD6DFC6}"/>
            </c:ext>
          </c:extLst>
        </c:ser>
        <c:ser>
          <c:idx val="10"/>
          <c:order val="10"/>
          <c:tx>
            <c:strRef>
              <c:f>'LAP PT Data'!$R$27</c:f>
              <c:strCache>
                <c:ptCount val="1"/>
                <c:pt idx="0">
                  <c:v>Tilt</c:v>
                </c:pt>
              </c:strCache>
            </c:strRef>
          </c:tx>
          <c:spPr>
            <a:solidFill>
              <a:schemeClr val="accent5">
                <a:lumMod val="6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Data'!$R$28:$R$33</c:f>
              <c:numCache>
                <c:formatCode>General</c:formatCode>
                <c:ptCount val="6"/>
                <c:pt idx="0" formatCode="0.00">
                  <c:v>-0.81</c:v>
                </c:pt>
                <c:pt idx="2" formatCode="0.00">
                  <c:v>-1.76</c:v>
                </c:pt>
                <c:pt idx="4" formatCode="0.00">
                  <c:v>-0.88</c:v>
                </c:pt>
                <c:pt idx="5" formatCode="0.00">
                  <c:v>-0.68</c:v>
                </c:pt>
              </c:numCache>
            </c:numRef>
          </c:val>
          <c:extLst>
            <c:ext xmlns:c16="http://schemas.microsoft.com/office/drawing/2014/chart" uri="{C3380CC4-5D6E-409C-BE32-E72D297353CC}">
              <c16:uniqueId val="{0000000A-E67D-45F4-98AA-7FBBFCD6DFC6}"/>
            </c:ext>
          </c:extLst>
        </c:ser>
        <c:ser>
          <c:idx val="11"/>
          <c:order val="11"/>
          <c:tx>
            <c:strRef>
              <c:f>'LAP PT Data'!$S$27</c:f>
              <c:strCache>
                <c:ptCount val="1"/>
                <c:pt idx="0">
                  <c:v>Tilt</c:v>
                </c:pt>
              </c:strCache>
            </c:strRef>
          </c:tx>
          <c:spPr>
            <a:solidFill>
              <a:schemeClr val="accent6">
                <a:lumMod val="6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Data'!$S$28:$S$33</c:f>
              <c:numCache>
                <c:formatCode>0.00</c:formatCode>
                <c:ptCount val="6"/>
                <c:pt idx="0">
                  <c:v>-0.7</c:v>
                </c:pt>
                <c:pt idx="4">
                  <c:v>-2.62</c:v>
                </c:pt>
              </c:numCache>
            </c:numRef>
          </c:val>
          <c:extLst>
            <c:ext xmlns:c16="http://schemas.microsoft.com/office/drawing/2014/chart" uri="{C3380CC4-5D6E-409C-BE32-E72D297353CC}">
              <c16:uniqueId val="{0000000B-E67D-45F4-98AA-7FBBFCD6DFC6}"/>
            </c:ext>
          </c:extLst>
        </c:ser>
        <c:ser>
          <c:idx val="12"/>
          <c:order val="12"/>
          <c:tx>
            <c:strRef>
              <c:f>'LAP PT Data'!$T$27</c:f>
              <c:strCache>
                <c:ptCount val="1"/>
                <c:pt idx="0">
                  <c:v>Retract</c:v>
                </c:pt>
              </c:strCache>
            </c:strRef>
          </c:tx>
          <c:spPr>
            <a:solidFill>
              <a:schemeClr val="accent1">
                <a:lumMod val="80000"/>
                <a:lumOff val="2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Data'!$T$28:$T$33</c:f>
              <c:numCache>
                <c:formatCode>0.00</c:formatCode>
                <c:ptCount val="6"/>
                <c:pt idx="1">
                  <c:v>-18.809999999999999</c:v>
                </c:pt>
              </c:numCache>
            </c:numRef>
          </c:val>
          <c:extLst>
            <c:ext xmlns:c16="http://schemas.microsoft.com/office/drawing/2014/chart" uri="{C3380CC4-5D6E-409C-BE32-E72D297353CC}">
              <c16:uniqueId val="{0000000C-E67D-45F4-98AA-7FBBFCD6DFC6}"/>
            </c:ext>
          </c:extLst>
        </c:ser>
        <c:ser>
          <c:idx val="13"/>
          <c:order val="13"/>
          <c:tx>
            <c:strRef>
              <c:f>'LAP PT Data'!$U$27</c:f>
              <c:strCache>
                <c:ptCount val="1"/>
                <c:pt idx="0">
                  <c:v>Cannula 2</c:v>
                </c:pt>
              </c:strCache>
            </c:strRef>
          </c:tx>
          <c:spPr>
            <a:solidFill>
              <a:schemeClr val="accent2">
                <a:lumMod val="80000"/>
                <a:lumOff val="2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Data'!$U$28:$U$33</c:f>
              <c:numCache>
                <c:formatCode>0.00</c:formatCode>
                <c:ptCount val="6"/>
                <c:pt idx="1">
                  <c:v>-12.89</c:v>
                </c:pt>
              </c:numCache>
            </c:numRef>
          </c:val>
          <c:extLst>
            <c:ext xmlns:c16="http://schemas.microsoft.com/office/drawing/2014/chart" uri="{C3380CC4-5D6E-409C-BE32-E72D297353CC}">
              <c16:uniqueId val="{0000000D-E67D-45F4-98AA-7FBBFCD6DFC6}"/>
            </c:ext>
          </c:extLst>
        </c:ser>
        <c:ser>
          <c:idx val="14"/>
          <c:order val="14"/>
          <c:tx>
            <c:strRef>
              <c:f>'LAP PT Data'!$V$27</c:f>
              <c:strCache>
                <c:ptCount val="1"/>
                <c:pt idx="0">
                  <c:v>Lifting Ovary</c:v>
                </c:pt>
              </c:strCache>
            </c:strRef>
          </c:tx>
          <c:spPr>
            <a:solidFill>
              <a:schemeClr val="accent3">
                <a:lumMod val="80000"/>
                <a:lumOff val="2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Data'!$V$28:$V$33</c:f>
              <c:numCache>
                <c:formatCode>0.00</c:formatCode>
                <c:ptCount val="6"/>
                <c:pt idx="1">
                  <c:v>-56.71</c:v>
                </c:pt>
              </c:numCache>
            </c:numRef>
          </c:val>
          <c:extLst>
            <c:ext xmlns:c16="http://schemas.microsoft.com/office/drawing/2014/chart" uri="{C3380CC4-5D6E-409C-BE32-E72D297353CC}">
              <c16:uniqueId val="{0000000E-E67D-45F4-98AA-7FBBFCD6DFC6}"/>
            </c:ext>
          </c:extLst>
        </c:ser>
        <c:ser>
          <c:idx val="15"/>
          <c:order val="15"/>
          <c:tx>
            <c:strRef>
              <c:f>'LAP PT Data'!$W$27</c:f>
              <c:strCache>
                <c:ptCount val="1"/>
                <c:pt idx="0">
                  <c:v>Electrocautery</c:v>
                </c:pt>
              </c:strCache>
            </c:strRef>
          </c:tx>
          <c:spPr>
            <a:solidFill>
              <a:schemeClr val="accent4">
                <a:lumMod val="80000"/>
                <a:lumOff val="2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Data'!$W$28:$W$33</c:f>
              <c:numCache>
                <c:formatCode>0.00</c:formatCode>
                <c:ptCount val="6"/>
                <c:pt idx="1">
                  <c:v>-12.17</c:v>
                </c:pt>
              </c:numCache>
            </c:numRef>
          </c:val>
          <c:extLst>
            <c:ext xmlns:c16="http://schemas.microsoft.com/office/drawing/2014/chart" uri="{C3380CC4-5D6E-409C-BE32-E72D297353CC}">
              <c16:uniqueId val="{0000000F-E67D-45F4-98AA-7FBBFCD6DFC6}"/>
            </c:ext>
          </c:extLst>
        </c:ser>
        <c:ser>
          <c:idx val="16"/>
          <c:order val="16"/>
          <c:tx>
            <c:strRef>
              <c:f>'LAP PT Data'!$X$27</c:f>
              <c:strCache>
                <c:ptCount val="1"/>
                <c:pt idx="0">
                  <c:v>Other</c:v>
                </c:pt>
              </c:strCache>
            </c:strRef>
          </c:tx>
          <c:spPr>
            <a:solidFill>
              <a:schemeClr val="accent5">
                <a:lumMod val="80000"/>
                <a:lumOff val="2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Data'!$X$28:$X$33</c:f>
              <c:numCache>
                <c:formatCode>0.00</c:formatCode>
                <c:ptCount val="6"/>
                <c:pt idx="2">
                  <c:v>-0.75</c:v>
                </c:pt>
                <c:pt idx="4">
                  <c:v>-0.48</c:v>
                </c:pt>
              </c:numCache>
            </c:numRef>
          </c:val>
          <c:extLst>
            <c:ext xmlns:c16="http://schemas.microsoft.com/office/drawing/2014/chart" uri="{C3380CC4-5D6E-409C-BE32-E72D297353CC}">
              <c16:uniqueId val="{00000010-E67D-45F4-98AA-7FBBFCD6DFC6}"/>
            </c:ext>
          </c:extLst>
        </c:ser>
        <c:ser>
          <c:idx val="17"/>
          <c:order val="17"/>
          <c:tx>
            <c:strRef>
              <c:f>'LAP PT Data'!$Y$27</c:f>
              <c:strCache>
                <c:ptCount val="1"/>
                <c:pt idx="0">
                  <c:v>Closing</c:v>
                </c:pt>
              </c:strCache>
            </c:strRef>
          </c:tx>
          <c:spPr>
            <a:solidFill>
              <a:schemeClr val="accent6">
                <a:lumMod val="80000"/>
                <a:lumOff val="2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Data'!$Y$28:$Y$33</c:f>
              <c:numCache>
                <c:formatCode>General</c:formatCode>
                <c:ptCount val="6"/>
                <c:pt idx="0" formatCode="0.00">
                  <c:v>-0.36</c:v>
                </c:pt>
                <c:pt idx="4" formatCode="0.00">
                  <c:v>-0.59</c:v>
                </c:pt>
              </c:numCache>
            </c:numRef>
          </c:val>
          <c:extLst>
            <c:ext xmlns:c16="http://schemas.microsoft.com/office/drawing/2014/chart" uri="{C3380CC4-5D6E-409C-BE32-E72D297353CC}">
              <c16:uniqueId val="{00000011-E67D-45F4-98AA-7FBBFCD6DFC6}"/>
            </c:ext>
          </c:extLst>
        </c:ser>
        <c:ser>
          <c:idx val="18"/>
          <c:order val="18"/>
          <c:tx>
            <c:strRef>
              <c:f>'LAP PT Data'!$Z$27</c:f>
              <c:strCache>
                <c:ptCount val="1"/>
                <c:pt idx="0">
                  <c:v>Extubation</c:v>
                </c:pt>
              </c:strCache>
            </c:strRef>
          </c:tx>
          <c:spPr>
            <a:solidFill>
              <a:schemeClr val="accent1">
                <a:lumMod val="8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Data'!$Z$28:$Z$33</c:f>
              <c:numCache>
                <c:formatCode>General</c:formatCode>
                <c:ptCount val="6"/>
                <c:pt idx="4" formatCode="0.00">
                  <c:v>-0.57999999999999996</c:v>
                </c:pt>
                <c:pt idx="5" formatCode="0.00">
                  <c:v>-1.22</c:v>
                </c:pt>
              </c:numCache>
            </c:numRef>
          </c:val>
          <c:extLst>
            <c:ext xmlns:c16="http://schemas.microsoft.com/office/drawing/2014/chart" uri="{C3380CC4-5D6E-409C-BE32-E72D297353CC}">
              <c16:uniqueId val="{00000012-E67D-45F4-98AA-7FBBFCD6DFC6}"/>
            </c:ext>
          </c:extLst>
        </c:ser>
        <c:ser>
          <c:idx val="19"/>
          <c:order val="19"/>
          <c:tx>
            <c:strRef>
              <c:f>'LAP PT Data'!$AA$27</c:f>
              <c:strCache>
                <c:ptCount val="1"/>
                <c:pt idx="0">
                  <c:v>Kennel</c:v>
                </c:pt>
              </c:strCache>
            </c:strRef>
          </c:tx>
          <c:spPr>
            <a:solidFill>
              <a:schemeClr val="accent2">
                <a:lumMod val="80000"/>
              </a:schemeClr>
            </a:solidFill>
            <a:ln>
              <a:noFill/>
            </a:ln>
            <a:effectLst/>
          </c:spPr>
          <c:invertIfNegative val="0"/>
          <c:cat>
            <c:strRef>
              <c:f>'LAP PT Data'!$A$28:$A$33</c:f>
              <c:strCache>
                <c:ptCount val="6"/>
                <c:pt idx="0">
                  <c:v>Dog 1</c:v>
                </c:pt>
                <c:pt idx="1">
                  <c:v>Dog 2</c:v>
                </c:pt>
                <c:pt idx="2">
                  <c:v>Dog 3</c:v>
                </c:pt>
                <c:pt idx="3">
                  <c:v>Dog 4</c:v>
                </c:pt>
                <c:pt idx="4">
                  <c:v>Dog 5</c:v>
                </c:pt>
                <c:pt idx="5">
                  <c:v>Dog 6</c:v>
                </c:pt>
              </c:strCache>
            </c:strRef>
          </c:cat>
          <c:val>
            <c:numRef>
              <c:f>'LAP PT Data'!$AA$28:$AA$33</c:f>
              <c:numCache>
                <c:formatCode>General</c:formatCode>
                <c:ptCount val="6"/>
                <c:pt idx="0" formatCode="0.00">
                  <c:v>-0.41</c:v>
                </c:pt>
              </c:numCache>
            </c:numRef>
          </c:val>
          <c:extLst>
            <c:ext xmlns:c16="http://schemas.microsoft.com/office/drawing/2014/chart" uri="{C3380CC4-5D6E-409C-BE32-E72D297353CC}">
              <c16:uniqueId val="{00000013-E67D-45F4-98AA-7FBBFCD6DFC6}"/>
            </c:ext>
          </c:extLst>
        </c:ser>
        <c:dLbls>
          <c:showLegendKey val="0"/>
          <c:showVal val="0"/>
          <c:showCatName val="0"/>
          <c:showSerName val="0"/>
          <c:showPercent val="0"/>
          <c:showBubbleSize val="0"/>
        </c:dLbls>
        <c:gapWidth val="219"/>
        <c:overlap val="-27"/>
        <c:axId val="940588992"/>
        <c:axId val="940589472"/>
      </c:barChart>
      <c:catAx>
        <c:axId val="940588992"/>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589472"/>
        <c:crosses val="autoZero"/>
        <c:auto val="1"/>
        <c:lblAlgn val="ctr"/>
        <c:lblOffset val="100"/>
        <c:noMultiLvlLbl val="0"/>
      </c:catAx>
      <c:valAx>
        <c:axId val="94058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588992"/>
        <c:crosses val="autoZero"/>
        <c:crossBetween val="between"/>
      </c:valAx>
      <c:spPr>
        <a:noFill/>
        <a:ln>
          <a:noFill/>
        </a:ln>
        <a:effectLst/>
      </c:spPr>
    </c:plotArea>
    <c:legend>
      <c:legendPos val="r"/>
      <c:layout>
        <c:manualLayout>
          <c:xMode val="edge"/>
          <c:yMode val="edge"/>
          <c:x val="0.87198832541496274"/>
          <c:y val="5.494315213734037E-3"/>
          <c:w val="0.11778258595656207"/>
          <c:h val="0.9936406363519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Baseline Average</a:t>
            </a:r>
            <a:r>
              <a:rPr lang="en-US" baseline="0"/>
              <a:t>, Baseline Change </a:t>
            </a:r>
            <a:r>
              <a:rPr lang="en-US"/>
              <a:t>and Acute Pain Average During Complete Surgery Trace</a:t>
            </a:r>
          </a:p>
        </c:rich>
      </c:tx>
      <c:layout>
        <c:manualLayout>
          <c:xMode val="edge"/>
          <c:yMode val="edge"/>
          <c:x val="0.1347213967847427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210629921259856E-2"/>
          <c:y val="0.25083333333333335"/>
          <c:w val="0.88423381452318461"/>
          <c:h val="0.64176727909011377"/>
        </c:manualLayout>
      </c:layout>
      <c:barChart>
        <c:barDir val="col"/>
        <c:grouping val="clustered"/>
        <c:varyColors val="0"/>
        <c:ser>
          <c:idx val="0"/>
          <c:order val="0"/>
          <c:tx>
            <c:strRef>
              <c:f>'LAP PT Data'!$D$1</c:f>
              <c:strCache>
                <c:ptCount val="1"/>
                <c:pt idx="0">
                  <c:v>B AVG</c:v>
                </c:pt>
              </c:strCache>
            </c:strRef>
          </c:tx>
          <c:spPr>
            <a:solidFill>
              <a:schemeClr val="accent1"/>
            </a:solidFill>
            <a:ln>
              <a:noFill/>
            </a:ln>
            <a:effectLst/>
          </c:spPr>
          <c:invertIfNegative val="0"/>
          <c:cat>
            <c:strRef>
              <c:f>'LAP PT Data'!$A$2:$A$7</c:f>
              <c:strCache>
                <c:ptCount val="6"/>
                <c:pt idx="0">
                  <c:v>Dog 1</c:v>
                </c:pt>
                <c:pt idx="1">
                  <c:v>Dog 2</c:v>
                </c:pt>
                <c:pt idx="2">
                  <c:v>Dog 3</c:v>
                </c:pt>
                <c:pt idx="3">
                  <c:v>Dog 4</c:v>
                </c:pt>
                <c:pt idx="4">
                  <c:v>Dog 5</c:v>
                </c:pt>
                <c:pt idx="5">
                  <c:v>Dog 6</c:v>
                </c:pt>
              </c:strCache>
            </c:strRef>
          </c:cat>
          <c:val>
            <c:numRef>
              <c:f>'LAP PT Data'!$D$2:$D$7</c:f>
              <c:numCache>
                <c:formatCode>General</c:formatCode>
                <c:ptCount val="6"/>
                <c:pt idx="0">
                  <c:v>2.145</c:v>
                </c:pt>
                <c:pt idx="1">
                  <c:v>-25.184999999999999</c:v>
                </c:pt>
                <c:pt idx="2">
                  <c:v>12.705</c:v>
                </c:pt>
                <c:pt idx="3">
                  <c:v>-43.33</c:v>
                </c:pt>
                <c:pt idx="4">
                  <c:v>0.4850000000000001</c:v>
                </c:pt>
                <c:pt idx="5">
                  <c:v>0.14500000000000002</c:v>
                </c:pt>
              </c:numCache>
            </c:numRef>
          </c:val>
          <c:extLst>
            <c:ext xmlns:c16="http://schemas.microsoft.com/office/drawing/2014/chart" uri="{C3380CC4-5D6E-409C-BE32-E72D297353CC}">
              <c16:uniqueId val="{00000000-DE9C-4631-B0FE-FAB442F977D7}"/>
            </c:ext>
          </c:extLst>
        </c:ser>
        <c:ser>
          <c:idx val="1"/>
          <c:order val="1"/>
          <c:tx>
            <c:strRef>
              <c:f>'LAP PT Data'!$E$1</c:f>
              <c:strCache>
                <c:ptCount val="1"/>
                <c:pt idx="0">
                  <c:v>B Delta</c:v>
                </c:pt>
              </c:strCache>
            </c:strRef>
          </c:tx>
          <c:spPr>
            <a:solidFill>
              <a:schemeClr val="accent1">
                <a:lumMod val="40000"/>
                <a:lumOff val="60000"/>
              </a:schemeClr>
            </a:solidFill>
            <a:ln>
              <a:noFill/>
            </a:ln>
            <a:effectLst/>
          </c:spPr>
          <c:invertIfNegative val="0"/>
          <c:cat>
            <c:strRef>
              <c:f>'LAP PT Data'!$A$2:$A$7</c:f>
              <c:strCache>
                <c:ptCount val="6"/>
                <c:pt idx="0">
                  <c:v>Dog 1</c:v>
                </c:pt>
                <c:pt idx="1">
                  <c:v>Dog 2</c:v>
                </c:pt>
                <c:pt idx="2">
                  <c:v>Dog 3</c:v>
                </c:pt>
                <c:pt idx="3">
                  <c:v>Dog 4</c:v>
                </c:pt>
                <c:pt idx="4">
                  <c:v>Dog 5</c:v>
                </c:pt>
                <c:pt idx="5">
                  <c:v>Dog 6</c:v>
                </c:pt>
              </c:strCache>
            </c:strRef>
          </c:cat>
          <c:val>
            <c:numRef>
              <c:f>'LAP PT Data'!$E$2:$E$7</c:f>
              <c:numCache>
                <c:formatCode>General</c:formatCode>
                <c:ptCount val="6"/>
                <c:pt idx="0">
                  <c:v>0.65000000000000013</c:v>
                </c:pt>
                <c:pt idx="1">
                  <c:v>-58.13</c:v>
                </c:pt>
                <c:pt idx="2">
                  <c:v>27.23</c:v>
                </c:pt>
                <c:pt idx="3">
                  <c:v>5.4200000000000017</c:v>
                </c:pt>
                <c:pt idx="4">
                  <c:v>3.27</c:v>
                </c:pt>
                <c:pt idx="5">
                  <c:v>0.11000000000000001</c:v>
                </c:pt>
              </c:numCache>
            </c:numRef>
          </c:val>
          <c:extLst>
            <c:ext xmlns:c16="http://schemas.microsoft.com/office/drawing/2014/chart" uri="{C3380CC4-5D6E-409C-BE32-E72D297353CC}">
              <c16:uniqueId val="{00000002-DE9C-4631-B0FE-FAB442F977D7}"/>
            </c:ext>
          </c:extLst>
        </c:ser>
        <c:ser>
          <c:idx val="2"/>
          <c:order val="2"/>
          <c:tx>
            <c:strRef>
              <c:f>'LAP PT Data'!$F$1</c:f>
              <c:strCache>
                <c:ptCount val="1"/>
                <c:pt idx="0">
                  <c:v>PT AVG</c:v>
                </c:pt>
              </c:strCache>
            </c:strRef>
          </c:tx>
          <c:spPr>
            <a:solidFill>
              <a:schemeClr val="accent3"/>
            </a:solidFill>
            <a:ln>
              <a:noFill/>
            </a:ln>
            <a:effectLst/>
          </c:spPr>
          <c:invertIfNegative val="0"/>
          <c:cat>
            <c:strRef>
              <c:f>'LAP PT Data'!$A$2:$A$7</c:f>
              <c:strCache>
                <c:ptCount val="6"/>
                <c:pt idx="0">
                  <c:v>Dog 1</c:v>
                </c:pt>
                <c:pt idx="1">
                  <c:v>Dog 2</c:v>
                </c:pt>
                <c:pt idx="2">
                  <c:v>Dog 3</c:v>
                </c:pt>
                <c:pt idx="3">
                  <c:v>Dog 4</c:v>
                </c:pt>
                <c:pt idx="4">
                  <c:v>Dog 5</c:v>
                </c:pt>
                <c:pt idx="5">
                  <c:v>Dog 6</c:v>
                </c:pt>
              </c:strCache>
            </c:strRef>
          </c:cat>
          <c:val>
            <c:numRef>
              <c:f>'LAP PT Data'!$F$2:$F$7</c:f>
              <c:numCache>
                <c:formatCode>General</c:formatCode>
                <c:ptCount val="6"/>
                <c:pt idx="0">
                  <c:v>-0.53</c:v>
                </c:pt>
                <c:pt idx="1">
                  <c:v>-14.16</c:v>
                </c:pt>
                <c:pt idx="2">
                  <c:v>-12.346</c:v>
                </c:pt>
                <c:pt idx="3">
                  <c:v>-1.4666666666666668</c:v>
                </c:pt>
                <c:pt idx="4">
                  <c:v>-1.0371428571428571</c:v>
                </c:pt>
                <c:pt idx="5">
                  <c:v>-0.95</c:v>
                </c:pt>
              </c:numCache>
            </c:numRef>
          </c:val>
          <c:extLst>
            <c:ext xmlns:c16="http://schemas.microsoft.com/office/drawing/2014/chart" uri="{C3380CC4-5D6E-409C-BE32-E72D297353CC}">
              <c16:uniqueId val="{00000001-DE9C-4631-B0FE-FAB442F977D7}"/>
            </c:ext>
          </c:extLst>
        </c:ser>
        <c:dLbls>
          <c:showLegendKey val="0"/>
          <c:showVal val="0"/>
          <c:showCatName val="0"/>
          <c:showSerName val="0"/>
          <c:showPercent val="0"/>
          <c:showBubbleSize val="0"/>
        </c:dLbls>
        <c:gapWidth val="219"/>
        <c:overlap val="-27"/>
        <c:axId val="260173328"/>
        <c:axId val="260173808"/>
      </c:barChart>
      <c:catAx>
        <c:axId val="26017332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73808"/>
        <c:crosses val="autoZero"/>
        <c:auto val="1"/>
        <c:lblAlgn val="ctr"/>
        <c:lblOffset val="100"/>
        <c:noMultiLvlLbl val="0"/>
      </c:catAx>
      <c:valAx>
        <c:axId val="26017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73328"/>
        <c:crosses val="autoZero"/>
        <c:crossBetween val="between"/>
      </c:valAx>
      <c:spPr>
        <a:noFill/>
        <a:ln>
          <a:noFill/>
        </a:ln>
        <a:effectLst/>
      </c:spPr>
    </c:plotArea>
    <c:legend>
      <c:legendPos val="l"/>
      <c:layout>
        <c:manualLayout>
          <c:xMode val="edge"/>
          <c:yMode val="edge"/>
          <c:x val="0.60729467163932638"/>
          <c:y val="0.11702471286954083"/>
          <c:w val="0.33171706899790254"/>
          <c:h val="0.225001653543885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Baseline Average</a:t>
            </a:r>
            <a:r>
              <a:rPr lang="en-US" baseline="0"/>
              <a:t>, Baseline Change </a:t>
            </a:r>
            <a:r>
              <a:rPr lang="en-US"/>
              <a:t>and Acute Pain Average  Incision to Extubation</a:t>
            </a:r>
          </a:p>
        </c:rich>
      </c:tx>
      <c:layout>
        <c:manualLayout>
          <c:xMode val="edge"/>
          <c:yMode val="edge"/>
          <c:x val="0.1347213967847427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210629921259856E-2"/>
          <c:y val="0.25083333333333335"/>
          <c:w val="0.88423381452318461"/>
          <c:h val="0.64176727909011377"/>
        </c:manualLayout>
      </c:layout>
      <c:barChart>
        <c:barDir val="col"/>
        <c:grouping val="clustered"/>
        <c:varyColors val="0"/>
        <c:ser>
          <c:idx val="0"/>
          <c:order val="0"/>
          <c:tx>
            <c:strRef>
              <c:f>'LAP PT Data'!$D$1</c:f>
              <c:strCache>
                <c:ptCount val="1"/>
                <c:pt idx="0">
                  <c:v>B AVG</c:v>
                </c:pt>
              </c:strCache>
            </c:strRef>
          </c:tx>
          <c:spPr>
            <a:solidFill>
              <a:schemeClr val="accent1"/>
            </a:solidFill>
            <a:ln>
              <a:noFill/>
            </a:ln>
            <a:effectLst/>
          </c:spPr>
          <c:invertIfNegative val="0"/>
          <c:cat>
            <c:strRef>
              <c:f>'LAP PT Data'!$A$2:$A$7</c:f>
              <c:strCache>
                <c:ptCount val="6"/>
                <c:pt idx="0">
                  <c:v>Dog 1</c:v>
                </c:pt>
                <c:pt idx="1">
                  <c:v>Dog 2</c:v>
                </c:pt>
                <c:pt idx="2">
                  <c:v>Dog 3</c:v>
                </c:pt>
                <c:pt idx="3">
                  <c:v>Dog 4</c:v>
                </c:pt>
                <c:pt idx="4">
                  <c:v>Dog 5</c:v>
                </c:pt>
                <c:pt idx="5">
                  <c:v>Dog 6</c:v>
                </c:pt>
              </c:strCache>
            </c:strRef>
          </c:cat>
          <c:val>
            <c:numRef>
              <c:f>'LAP PT Data'!$D$28:$D$33</c:f>
              <c:numCache>
                <c:formatCode>0.00</c:formatCode>
                <c:ptCount val="6"/>
                <c:pt idx="0">
                  <c:v>2.1550000000000002</c:v>
                </c:pt>
                <c:pt idx="1">
                  <c:v>5.01</c:v>
                </c:pt>
                <c:pt idx="2">
                  <c:v>22.085000000000001</c:v>
                </c:pt>
                <c:pt idx="3">
                  <c:v>-50.04</c:v>
                </c:pt>
                <c:pt idx="4">
                  <c:v>0.60000000000000009</c:v>
                </c:pt>
                <c:pt idx="5">
                  <c:v>0.23500000000000001</c:v>
                </c:pt>
              </c:numCache>
            </c:numRef>
          </c:val>
          <c:extLst>
            <c:ext xmlns:c16="http://schemas.microsoft.com/office/drawing/2014/chart" uri="{C3380CC4-5D6E-409C-BE32-E72D297353CC}">
              <c16:uniqueId val="{00000000-230E-461B-BB8A-4ECA3C3E31BB}"/>
            </c:ext>
          </c:extLst>
        </c:ser>
        <c:ser>
          <c:idx val="1"/>
          <c:order val="1"/>
          <c:tx>
            <c:strRef>
              <c:f>'LAP PT Data'!$E$1</c:f>
              <c:strCache>
                <c:ptCount val="1"/>
                <c:pt idx="0">
                  <c:v>B Delta</c:v>
                </c:pt>
              </c:strCache>
            </c:strRef>
          </c:tx>
          <c:spPr>
            <a:solidFill>
              <a:schemeClr val="accent1">
                <a:lumMod val="40000"/>
                <a:lumOff val="60000"/>
              </a:schemeClr>
            </a:solidFill>
            <a:ln>
              <a:noFill/>
            </a:ln>
            <a:effectLst/>
          </c:spPr>
          <c:invertIfNegative val="0"/>
          <c:cat>
            <c:strRef>
              <c:f>'LAP PT Data'!$A$2:$A$7</c:f>
              <c:strCache>
                <c:ptCount val="6"/>
                <c:pt idx="0">
                  <c:v>Dog 1</c:v>
                </c:pt>
                <c:pt idx="1">
                  <c:v>Dog 2</c:v>
                </c:pt>
                <c:pt idx="2">
                  <c:v>Dog 3</c:v>
                </c:pt>
                <c:pt idx="3">
                  <c:v>Dog 4</c:v>
                </c:pt>
                <c:pt idx="4">
                  <c:v>Dog 5</c:v>
                </c:pt>
                <c:pt idx="5">
                  <c:v>Dog 6</c:v>
                </c:pt>
              </c:strCache>
            </c:strRef>
          </c:cat>
          <c:val>
            <c:numRef>
              <c:f>'LAP PT Data'!$E$28:$E$33</c:f>
              <c:numCache>
                <c:formatCode>0.00</c:formatCode>
                <c:ptCount val="6"/>
                <c:pt idx="0">
                  <c:v>0.63000000000000012</c:v>
                </c:pt>
                <c:pt idx="1">
                  <c:v>-24.419999999999998</c:v>
                </c:pt>
                <c:pt idx="2">
                  <c:v>13.33</c:v>
                </c:pt>
                <c:pt idx="3">
                  <c:v>18.840000000000003</c:v>
                </c:pt>
                <c:pt idx="4">
                  <c:v>3.04</c:v>
                </c:pt>
                <c:pt idx="5">
                  <c:v>-7.0000000000000007E-2</c:v>
                </c:pt>
              </c:numCache>
            </c:numRef>
          </c:val>
          <c:extLst>
            <c:ext xmlns:c16="http://schemas.microsoft.com/office/drawing/2014/chart" uri="{C3380CC4-5D6E-409C-BE32-E72D297353CC}">
              <c16:uniqueId val="{00000001-230E-461B-BB8A-4ECA3C3E31BB}"/>
            </c:ext>
          </c:extLst>
        </c:ser>
        <c:ser>
          <c:idx val="2"/>
          <c:order val="2"/>
          <c:tx>
            <c:strRef>
              <c:f>'LAP PT Data'!$F$1</c:f>
              <c:strCache>
                <c:ptCount val="1"/>
                <c:pt idx="0">
                  <c:v>PT AVG</c:v>
                </c:pt>
              </c:strCache>
            </c:strRef>
          </c:tx>
          <c:spPr>
            <a:solidFill>
              <a:schemeClr val="accent3"/>
            </a:solidFill>
            <a:ln>
              <a:noFill/>
            </a:ln>
            <a:effectLst/>
          </c:spPr>
          <c:invertIfNegative val="0"/>
          <c:cat>
            <c:strRef>
              <c:f>'LAP PT Data'!$A$2:$A$7</c:f>
              <c:strCache>
                <c:ptCount val="6"/>
                <c:pt idx="0">
                  <c:v>Dog 1</c:v>
                </c:pt>
                <c:pt idx="1">
                  <c:v>Dog 2</c:v>
                </c:pt>
                <c:pt idx="2">
                  <c:v>Dog 3</c:v>
                </c:pt>
                <c:pt idx="3">
                  <c:v>Dog 4</c:v>
                </c:pt>
                <c:pt idx="4">
                  <c:v>Dog 5</c:v>
                </c:pt>
                <c:pt idx="5">
                  <c:v>Dog 6</c:v>
                </c:pt>
              </c:strCache>
            </c:strRef>
          </c:cat>
          <c:val>
            <c:numRef>
              <c:f>'LAP PT Data'!$G$28:$G$33</c:f>
              <c:numCache>
                <c:formatCode>0.000</c:formatCode>
                <c:ptCount val="6"/>
                <c:pt idx="0">
                  <c:v>-0.62333333333333341</c:v>
                </c:pt>
                <c:pt idx="1">
                  <c:v>-16.23714285714286</c:v>
                </c:pt>
                <c:pt idx="2">
                  <c:v>-1.2549999999999999</c:v>
                </c:pt>
                <c:pt idx="3">
                  <c:v>-2.63</c:v>
                </c:pt>
                <c:pt idx="4">
                  <c:v>-1.03</c:v>
                </c:pt>
                <c:pt idx="5">
                  <c:v>-0.95</c:v>
                </c:pt>
              </c:numCache>
            </c:numRef>
          </c:val>
          <c:extLst>
            <c:ext xmlns:c16="http://schemas.microsoft.com/office/drawing/2014/chart" uri="{C3380CC4-5D6E-409C-BE32-E72D297353CC}">
              <c16:uniqueId val="{00000002-230E-461B-BB8A-4ECA3C3E31BB}"/>
            </c:ext>
          </c:extLst>
        </c:ser>
        <c:dLbls>
          <c:showLegendKey val="0"/>
          <c:showVal val="0"/>
          <c:showCatName val="0"/>
          <c:showSerName val="0"/>
          <c:showPercent val="0"/>
          <c:showBubbleSize val="0"/>
        </c:dLbls>
        <c:gapWidth val="219"/>
        <c:overlap val="-27"/>
        <c:axId val="260173328"/>
        <c:axId val="260173808"/>
      </c:barChart>
      <c:catAx>
        <c:axId val="26017332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73808"/>
        <c:crosses val="autoZero"/>
        <c:auto val="1"/>
        <c:lblAlgn val="ctr"/>
        <c:lblOffset val="100"/>
        <c:noMultiLvlLbl val="0"/>
      </c:catAx>
      <c:valAx>
        <c:axId val="260173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73328"/>
        <c:crosses val="autoZero"/>
        <c:crossBetween val="between"/>
      </c:valAx>
      <c:spPr>
        <a:noFill/>
        <a:ln>
          <a:noFill/>
        </a:ln>
        <a:effectLst/>
      </c:spPr>
    </c:plotArea>
    <c:legend>
      <c:legendPos val="l"/>
      <c:layout>
        <c:manualLayout>
          <c:xMode val="edge"/>
          <c:yMode val="edge"/>
          <c:x val="0.60729467163932638"/>
          <c:y val="0.11702471286954083"/>
          <c:w val="0.33171706899790254"/>
          <c:h val="0.225001653543885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Baseline Average at the Time of Post Surgery Pain Exams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 PT Data'!$B$17</c:f>
              <c:strCache>
                <c:ptCount val="1"/>
                <c:pt idx="0">
                  <c:v>Winnie</c:v>
                </c:pt>
              </c:strCache>
            </c:strRef>
          </c:tx>
          <c:spPr>
            <a:solidFill>
              <a:schemeClr val="accent1"/>
            </a:solidFill>
            <a:ln>
              <a:noFill/>
            </a:ln>
            <a:effectLst/>
          </c:spPr>
          <c:invertIfNegative val="0"/>
          <c:cat>
            <c:strRef>
              <c:f>'PE PT Data'!$G$5:$G$7</c:f>
              <c:strCache>
                <c:ptCount val="3"/>
                <c:pt idx="0">
                  <c:v>1-3h</c:v>
                </c:pt>
                <c:pt idx="1">
                  <c:v>6-9h</c:v>
                </c:pt>
                <c:pt idx="2">
                  <c:v>12-17h</c:v>
                </c:pt>
              </c:strCache>
            </c:strRef>
          </c:cat>
          <c:val>
            <c:numRef>
              <c:f>'PE PT Data'!$H$17:$H$19</c:f>
              <c:numCache>
                <c:formatCode>0.00</c:formatCode>
                <c:ptCount val="3"/>
                <c:pt idx="0">
                  <c:v>-0.49</c:v>
                </c:pt>
                <c:pt idx="1">
                  <c:v>1.7749999999999999</c:v>
                </c:pt>
                <c:pt idx="2">
                  <c:v>2.6</c:v>
                </c:pt>
              </c:numCache>
            </c:numRef>
          </c:val>
          <c:extLst>
            <c:ext xmlns:c16="http://schemas.microsoft.com/office/drawing/2014/chart" uri="{C3380CC4-5D6E-409C-BE32-E72D297353CC}">
              <c16:uniqueId val="{00000004-7E26-4C97-8DC0-D1C15845CD59}"/>
            </c:ext>
          </c:extLst>
        </c:ser>
        <c:ser>
          <c:idx val="1"/>
          <c:order val="1"/>
          <c:tx>
            <c:strRef>
              <c:f>'PE PT Data'!$A$14</c:f>
              <c:strCache>
                <c:ptCount val="1"/>
                <c:pt idx="0">
                  <c:v>Ratona</c:v>
                </c:pt>
              </c:strCache>
            </c:strRef>
          </c:tx>
          <c:spPr>
            <a:solidFill>
              <a:schemeClr val="accent2"/>
            </a:solidFill>
            <a:ln>
              <a:noFill/>
            </a:ln>
            <a:effectLst/>
          </c:spPr>
          <c:invertIfNegative val="0"/>
          <c:cat>
            <c:strRef>
              <c:f>'PE PT Data'!$G$5:$G$7</c:f>
              <c:strCache>
                <c:ptCount val="3"/>
                <c:pt idx="0">
                  <c:v>1-3h</c:v>
                </c:pt>
                <c:pt idx="1">
                  <c:v>6-9h</c:v>
                </c:pt>
                <c:pt idx="2">
                  <c:v>12-17h</c:v>
                </c:pt>
              </c:strCache>
            </c:strRef>
          </c:cat>
          <c:val>
            <c:numRef>
              <c:f>'PE PT Data'!$H$14:$H$16</c:f>
              <c:numCache>
                <c:formatCode>0.00</c:formatCode>
                <c:ptCount val="3"/>
                <c:pt idx="0">
                  <c:v>45.564999999999998</c:v>
                </c:pt>
                <c:pt idx="1">
                  <c:v>49.055</c:v>
                </c:pt>
                <c:pt idx="2">
                  <c:v>75.004999999999995</c:v>
                </c:pt>
              </c:numCache>
            </c:numRef>
          </c:val>
          <c:extLst>
            <c:ext xmlns:c16="http://schemas.microsoft.com/office/drawing/2014/chart" uri="{C3380CC4-5D6E-409C-BE32-E72D297353CC}">
              <c16:uniqueId val="{00000005-7E26-4C97-8DC0-D1C15845CD59}"/>
            </c:ext>
          </c:extLst>
        </c:ser>
        <c:ser>
          <c:idx val="2"/>
          <c:order val="2"/>
          <c:tx>
            <c:strRef>
              <c:f>'PE PT Data'!$A$8</c:f>
              <c:strCache>
                <c:ptCount val="1"/>
                <c:pt idx="0">
                  <c:v>Gitano</c:v>
                </c:pt>
              </c:strCache>
            </c:strRef>
          </c:tx>
          <c:spPr>
            <a:solidFill>
              <a:schemeClr val="accent3"/>
            </a:solidFill>
            <a:ln>
              <a:noFill/>
            </a:ln>
            <a:effectLst/>
          </c:spPr>
          <c:invertIfNegative val="0"/>
          <c:cat>
            <c:strRef>
              <c:f>'PE PT Data'!$G$5:$G$7</c:f>
              <c:strCache>
                <c:ptCount val="3"/>
                <c:pt idx="0">
                  <c:v>1-3h</c:v>
                </c:pt>
                <c:pt idx="1">
                  <c:v>6-9h</c:v>
                </c:pt>
                <c:pt idx="2">
                  <c:v>12-17h</c:v>
                </c:pt>
              </c:strCache>
            </c:strRef>
          </c:cat>
          <c:val>
            <c:numRef>
              <c:f>'PE PT Data'!$H$8:$H$10</c:f>
              <c:numCache>
                <c:formatCode>0.00</c:formatCode>
                <c:ptCount val="3"/>
                <c:pt idx="0">
                  <c:v>67.31</c:v>
                </c:pt>
                <c:pt idx="1">
                  <c:v>82.990000000000009</c:v>
                </c:pt>
                <c:pt idx="2">
                  <c:v>51.254999999999995</c:v>
                </c:pt>
              </c:numCache>
            </c:numRef>
          </c:val>
          <c:extLst>
            <c:ext xmlns:c16="http://schemas.microsoft.com/office/drawing/2014/chart" uri="{C3380CC4-5D6E-409C-BE32-E72D297353CC}">
              <c16:uniqueId val="{00000006-7E26-4C97-8DC0-D1C15845CD59}"/>
            </c:ext>
          </c:extLst>
        </c:ser>
        <c:ser>
          <c:idx val="3"/>
          <c:order val="3"/>
          <c:tx>
            <c:strRef>
              <c:f>'PE PT Data'!$A$11</c:f>
              <c:strCache>
                <c:ptCount val="1"/>
                <c:pt idx="0">
                  <c:v>Nova</c:v>
                </c:pt>
              </c:strCache>
            </c:strRef>
          </c:tx>
          <c:spPr>
            <a:solidFill>
              <a:schemeClr val="accent4"/>
            </a:solidFill>
            <a:ln>
              <a:noFill/>
            </a:ln>
            <a:effectLst/>
          </c:spPr>
          <c:invertIfNegative val="0"/>
          <c:cat>
            <c:strRef>
              <c:f>'PE PT Data'!$G$5:$G$7</c:f>
              <c:strCache>
                <c:ptCount val="3"/>
                <c:pt idx="0">
                  <c:v>1-3h</c:v>
                </c:pt>
                <c:pt idx="1">
                  <c:v>6-9h</c:v>
                </c:pt>
                <c:pt idx="2">
                  <c:v>12-17h</c:v>
                </c:pt>
              </c:strCache>
            </c:strRef>
          </c:cat>
          <c:val>
            <c:numRef>
              <c:f>'PE PT Data'!$H$11:$H$13</c:f>
              <c:numCache>
                <c:formatCode>0.00</c:formatCode>
                <c:ptCount val="3"/>
                <c:pt idx="0">
                  <c:v>-47.9</c:v>
                </c:pt>
                <c:pt idx="1">
                  <c:v>-71.27</c:v>
                </c:pt>
                <c:pt idx="2">
                  <c:v>0.41500000000000004</c:v>
                </c:pt>
              </c:numCache>
            </c:numRef>
          </c:val>
          <c:extLst>
            <c:ext xmlns:c16="http://schemas.microsoft.com/office/drawing/2014/chart" uri="{C3380CC4-5D6E-409C-BE32-E72D297353CC}">
              <c16:uniqueId val="{00000007-7E26-4C97-8DC0-D1C15845CD59}"/>
            </c:ext>
          </c:extLst>
        </c:ser>
        <c:ser>
          <c:idx val="4"/>
          <c:order val="4"/>
          <c:tx>
            <c:strRef>
              <c:f>'PE PT Data'!$A$5</c:f>
              <c:strCache>
                <c:ptCount val="1"/>
                <c:pt idx="0">
                  <c:v>Dott</c:v>
                </c:pt>
              </c:strCache>
            </c:strRef>
          </c:tx>
          <c:spPr>
            <a:solidFill>
              <a:schemeClr val="accent5"/>
            </a:solidFill>
            <a:ln>
              <a:noFill/>
            </a:ln>
            <a:effectLst/>
          </c:spPr>
          <c:invertIfNegative val="0"/>
          <c:cat>
            <c:strRef>
              <c:f>'PE PT Data'!$G$5:$G$7</c:f>
              <c:strCache>
                <c:ptCount val="3"/>
                <c:pt idx="0">
                  <c:v>1-3h</c:v>
                </c:pt>
                <c:pt idx="1">
                  <c:v>6-9h</c:v>
                </c:pt>
                <c:pt idx="2">
                  <c:v>12-17h</c:v>
                </c:pt>
              </c:strCache>
            </c:strRef>
          </c:cat>
          <c:val>
            <c:numRef>
              <c:f>'PE PT Data'!$H$5:$H$7</c:f>
              <c:numCache>
                <c:formatCode>0.00</c:formatCode>
                <c:ptCount val="3"/>
                <c:pt idx="0">
                  <c:v>-34.085000000000001</c:v>
                </c:pt>
                <c:pt idx="1">
                  <c:v>-82.004999999999995</c:v>
                </c:pt>
                <c:pt idx="2">
                  <c:v>-74.484999999999999</c:v>
                </c:pt>
              </c:numCache>
            </c:numRef>
          </c:val>
          <c:extLst>
            <c:ext xmlns:c16="http://schemas.microsoft.com/office/drawing/2014/chart" uri="{C3380CC4-5D6E-409C-BE32-E72D297353CC}">
              <c16:uniqueId val="{00000008-7E26-4C97-8DC0-D1C15845CD59}"/>
            </c:ext>
          </c:extLst>
        </c:ser>
        <c:ser>
          <c:idx val="5"/>
          <c:order val="5"/>
          <c:tx>
            <c:strRef>
              <c:f>'PE PT Data'!$A$3</c:f>
              <c:strCache>
                <c:ptCount val="1"/>
                <c:pt idx="0">
                  <c:v>Athena</c:v>
                </c:pt>
              </c:strCache>
            </c:strRef>
          </c:tx>
          <c:spPr>
            <a:solidFill>
              <a:schemeClr val="accent6"/>
            </a:solidFill>
            <a:ln>
              <a:noFill/>
            </a:ln>
            <a:effectLst/>
          </c:spPr>
          <c:invertIfNegative val="0"/>
          <c:cat>
            <c:strRef>
              <c:f>'PE PT Data'!$G$5:$G$7</c:f>
              <c:strCache>
                <c:ptCount val="3"/>
                <c:pt idx="0">
                  <c:v>1-3h</c:v>
                </c:pt>
                <c:pt idx="1">
                  <c:v>6-9h</c:v>
                </c:pt>
                <c:pt idx="2">
                  <c:v>12-17h</c:v>
                </c:pt>
              </c:strCache>
            </c:strRef>
          </c:cat>
          <c:val>
            <c:numRef>
              <c:f>'PE PT Data'!$H$3:$H$4</c:f>
              <c:numCache>
                <c:formatCode>0.00</c:formatCode>
                <c:ptCount val="2"/>
                <c:pt idx="0">
                  <c:v>0</c:v>
                </c:pt>
                <c:pt idx="1">
                  <c:v>2.6349999999999998</c:v>
                </c:pt>
              </c:numCache>
            </c:numRef>
          </c:val>
          <c:extLst>
            <c:ext xmlns:c16="http://schemas.microsoft.com/office/drawing/2014/chart" uri="{C3380CC4-5D6E-409C-BE32-E72D297353CC}">
              <c16:uniqueId val="{00000009-7E26-4C97-8DC0-D1C15845CD59}"/>
            </c:ext>
          </c:extLst>
        </c:ser>
        <c:dLbls>
          <c:showLegendKey val="0"/>
          <c:showVal val="0"/>
          <c:showCatName val="0"/>
          <c:showSerName val="0"/>
          <c:showPercent val="0"/>
          <c:showBubbleSize val="0"/>
        </c:dLbls>
        <c:gapWidth val="150"/>
        <c:axId val="445095568"/>
        <c:axId val="31328768"/>
      </c:barChart>
      <c:catAx>
        <c:axId val="44509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28768"/>
        <c:crosses val="autoZero"/>
        <c:auto val="1"/>
        <c:lblAlgn val="ctr"/>
        <c:lblOffset val="100"/>
        <c:noMultiLvlLbl val="0"/>
      </c:catAx>
      <c:valAx>
        <c:axId val="313287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95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Baseline Average of Post</a:t>
            </a:r>
            <a:r>
              <a:rPr lang="en-CA" baseline="0"/>
              <a:t> Operative Pain Exams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'Clean Data Graphs'!$F$25</c:f>
              <c:strCache>
                <c:ptCount val="1"/>
                <c:pt idx="0">
                  <c:v>Post Op T1</c:v>
                </c:pt>
              </c:strCache>
            </c:strRef>
          </c:tx>
          <c:spPr>
            <a:solidFill>
              <a:schemeClr val="accent1">
                <a:shade val="65000"/>
              </a:schemeClr>
            </a:solidFill>
            <a:ln>
              <a:noFill/>
            </a:ln>
            <a:effectLst/>
          </c:spPr>
          <c:invertIfNegative val="0"/>
          <c:cat>
            <c:strRef>
              <c:f>'Clean Data Graphs'!$B$25:$B$30</c:f>
              <c:strCache>
                <c:ptCount val="6"/>
                <c:pt idx="0">
                  <c:v>Dog 1</c:v>
                </c:pt>
                <c:pt idx="1">
                  <c:v>Dog 2</c:v>
                </c:pt>
                <c:pt idx="2">
                  <c:v>Dog 3</c:v>
                </c:pt>
                <c:pt idx="3">
                  <c:v>Dog 4</c:v>
                </c:pt>
                <c:pt idx="4">
                  <c:v>Dog 5</c:v>
                </c:pt>
                <c:pt idx="5">
                  <c:v>Dog 6</c:v>
                </c:pt>
              </c:strCache>
            </c:strRef>
          </c:cat>
          <c:val>
            <c:numRef>
              <c:f>'Clean Data Graphs'!$G$25:$G$30</c:f>
              <c:numCache>
                <c:formatCode>0.00</c:formatCode>
                <c:ptCount val="6"/>
                <c:pt idx="0">
                  <c:v>0</c:v>
                </c:pt>
                <c:pt idx="1">
                  <c:v>-34.085000000000001</c:v>
                </c:pt>
                <c:pt idx="2">
                  <c:v>67.31</c:v>
                </c:pt>
                <c:pt idx="3">
                  <c:v>-47.9</c:v>
                </c:pt>
                <c:pt idx="4">
                  <c:v>45.564999999999998</c:v>
                </c:pt>
                <c:pt idx="5">
                  <c:v>-0.49</c:v>
                </c:pt>
              </c:numCache>
            </c:numRef>
          </c:val>
          <c:extLst>
            <c:ext xmlns:c16="http://schemas.microsoft.com/office/drawing/2014/chart" uri="{C3380CC4-5D6E-409C-BE32-E72D297353CC}">
              <c16:uniqueId val="{00000000-4720-4135-AA51-BED931F8C93E}"/>
            </c:ext>
          </c:extLst>
        </c:ser>
        <c:ser>
          <c:idx val="1"/>
          <c:order val="1"/>
          <c:tx>
            <c:strRef>
              <c:f>'Clean Data Graphs'!$F$31</c:f>
              <c:strCache>
                <c:ptCount val="1"/>
                <c:pt idx="0">
                  <c:v>Post Op T2</c:v>
                </c:pt>
              </c:strCache>
            </c:strRef>
          </c:tx>
          <c:spPr>
            <a:solidFill>
              <a:schemeClr val="accent1"/>
            </a:solidFill>
            <a:ln>
              <a:noFill/>
            </a:ln>
            <a:effectLst/>
          </c:spPr>
          <c:invertIfNegative val="0"/>
          <c:cat>
            <c:strRef>
              <c:f>'Clean Data Graphs'!$B$25:$B$30</c:f>
              <c:strCache>
                <c:ptCount val="6"/>
                <c:pt idx="0">
                  <c:v>Dog 1</c:v>
                </c:pt>
                <c:pt idx="1">
                  <c:v>Dog 2</c:v>
                </c:pt>
                <c:pt idx="2">
                  <c:v>Dog 3</c:v>
                </c:pt>
                <c:pt idx="3">
                  <c:v>Dog 4</c:v>
                </c:pt>
                <c:pt idx="4">
                  <c:v>Dog 5</c:v>
                </c:pt>
                <c:pt idx="5">
                  <c:v>Dog 6</c:v>
                </c:pt>
              </c:strCache>
            </c:strRef>
          </c:cat>
          <c:val>
            <c:numRef>
              <c:f>'Clean Data Graphs'!$G$31:$G$36</c:f>
              <c:numCache>
                <c:formatCode>0.00</c:formatCode>
                <c:ptCount val="6"/>
                <c:pt idx="0">
                  <c:v>2.6349999999999998</c:v>
                </c:pt>
                <c:pt idx="1">
                  <c:v>-82.004999999999995</c:v>
                </c:pt>
                <c:pt idx="2">
                  <c:v>82.990000000000009</c:v>
                </c:pt>
                <c:pt idx="3">
                  <c:v>-71.27</c:v>
                </c:pt>
                <c:pt idx="4">
                  <c:v>49.055</c:v>
                </c:pt>
                <c:pt idx="5">
                  <c:v>1.7749999999999999</c:v>
                </c:pt>
              </c:numCache>
            </c:numRef>
          </c:val>
          <c:extLst>
            <c:ext xmlns:c16="http://schemas.microsoft.com/office/drawing/2014/chart" uri="{C3380CC4-5D6E-409C-BE32-E72D297353CC}">
              <c16:uniqueId val="{00000001-4720-4135-AA51-BED931F8C93E}"/>
            </c:ext>
          </c:extLst>
        </c:ser>
        <c:ser>
          <c:idx val="2"/>
          <c:order val="2"/>
          <c:tx>
            <c:strRef>
              <c:f>'Clean Data Graphs'!$F$38</c:f>
              <c:strCache>
                <c:ptCount val="1"/>
                <c:pt idx="0">
                  <c:v>Post Op T3</c:v>
                </c:pt>
              </c:strCache>
            </c:strRef>
          </c:tx>
          <c:spPr>
            <a:solidFill>
              <a:schemeClr val="accent1">
                <a:tint val="65000"/>
              </a:schemeClr>
            </a:solidFill>
            <a:ln>
              <a:noFill/>
            </a:ln>
            <a:effectLst/>
          </c:spPr>
          <c:invertIfNegative val="0"/>
          <c:cat>
            <c:strRef>
              <c:f>'Clean Data Graphs'!$B$25:$B$30</c:f>
              <c:strCache>
                <c:ptCount val="6"/>
                <c:pt idx="0">
                  <c:v>Dog 1</c:v>
                </c:pt>
                <c:pt idx="1">
                  <c:v>Dog 2</c:v>
                </c:pt>
                <c:pt idx="2">
                  <c:v>Dog 3</c:v>
                </c:pt>
                <c:pt idx="3">
                  <c:v>Dog 4</c:v>
                </c:pt>
                <c:pt idx="4">
                  <c:v>Dog 5</c:v>
                </c:pt>
                <c:pt idx="5">
                  <c:v>Dog 6</c:v>
                </c:pt>
              </c:strCache>
            </c:strRef>
          </c:cat>
          <c:val>
            <c:numRef>
              <c:f>'Clean Data Graphs'!$G$37:$G$42</c:f>
              <c:numCache>
                <c:formatCode>0.00</c:formatCode>
                <c:ptCount val="6"/>
                <c:pt idx="0" formatCode="General">
                  <c:v>0</c:v>
                </c:pt>
                <c:pt idx="1">
                  <c:v>-74.484999999999999</c:v>
                </c:pt>
                <c:pt idx="2">
                  <c:v>51.254999999999995</c:v>
                </c:pt>
                <c:pt idx="3">
                  <c:v>0.41500000000000004</c:v>
                </c:pt>
                <c:pt idx="4">
                  <c:v>75.004999999999995</c:v>
                </c:pt>
                <c:pt idx="5">
                  <c:v>2.6</c:v>
                </c:pt>
              </c:numCache>
            </c:numRef>
          </c:val>
          <c:extLst>
            <c:ext xmlns:c16="http://schemas.microsoft.com/office/drawing/2014/chart" uri="{C3380CC4-5D6E-409C-BE32-E72D297353CC}">
              <c16:uniqueId val="{00000002-4720-4135-AA51-BED931F8C93E}"/>
            </c:ext>
          </c:extLst>
        </c:ser>
        <c:dLbls>
          <c:showLegendKey val="0"/>
          <c:showVal val="0"/>
          <c:showCatName val="0"/>
          <c:showSerName val="0"/>
          <c:showPercent val="0"/>
          <c:showBubbleSize val="0"/>
        </c:dLbls>
        <c:gapWidth val="219"/>
        <c:overlap val="-27"/>
        <c:axId val="688595360"/>
        <c:axId val="716861712"/>
      </c:barChart>
      <c:catAx>
        <c:axId val="68859536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861712"/>
        <c:crosses val="autoZero"/>
        <c:auto val="1"/>
        <c:lblAlgn val="ctr"/>
        <c:lblOffset val="100"/>
        <c:noMultiLvlLbl val="0"/>
      </c:catAx>
      <c:valAx>
        <c:axId val="716861712"/>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low"/>
        <c:spPr>
          <a:noFill/>
          <a:ln>
            <a:noFill/>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688595360"/>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Baseline Delta During Post</a:t>
            </a:r>
            <a:r>
              <a:rPr lang="en-CA" baseline="0"/>
              <a:t> Operative Pain Exams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'Clean Data Graphs'!$F$26</c:f>
              <c:strCache>
                <c:ptCount val="1"/>
                <c:pt idx="0">
                  <c:v>Post Op T1</c:v>
                </c:pt>
              </c:strCache>
            </c:strRef>
          </c:tx>
          <c:spPr>
            <a:solidFill>
              <a:schemeClr val="accent3">
                <a:shade val="65000"/>
              </a:schemeClr>
            </a:solidFill>
            <a:ln>
              <a:noFill/>
            </a:ln>
            <a:effectLst/>
          </c:spPr>
          <c:invertIfNegative val="0"/>
          <c:cat>
            <c:strRef>
              <c:f>'Clean Data Graphs'!$B$25:$B$30</c:f>
              <c:strCache>
                <c:ptCount val="6"/>
                <c:pt idx="0">
                  <c:v>Dog 1</c:v>
                </c:pt>
                <c:pt idx="1">
                  <c:v>Dog 2</c:v>
                </c:pt>
                <c:pt idx="2">
                  <c:v>Dog 3</c:v>
                </c:pt>
                <c:pt idx="3">
                  <c:v>Dog 4</c:v>
                </c:pt>
                <c:pt idx="4">
                  <c:v>Dog 5</c:v>
                </c:pt>
                <c:pt idx="5">
                  <c:v>Dog 6</c:v>
                </c:pt>
              </c:strCache>
            </c:strRef>
          </c:cat>
          <c:val>
            <c:numRef>
              <c:f>'Clean Data Graphs'!$H$25:$H$30</c:f>
              <c:numCache>
                <c:formatCode>0.00</c:formatCode>
                <c:ptCount val="6"/>
                <c:pt idx="0">
                  <c:v>0</c:v>
                </c:pt>
                <c:pt idx="1">
                  <c:v>-0.17000000000000171</c:v>
                </c:pt>
                <c:pt idx="2">
                  <c:v>-2.9200000000000017</c:v>
                </c:pt>
                <c:pt idx="3">
                  <c:v>0.79999999999999716</c:v>
                </c:pt>
                <c:pt idx="4">
                  <c:v>0.21000000000000085</c:v>
                </c:pt>
                <c:pt idx="5">
                  <c:v>-0.5</c:v>
                </c:pt>
              </c:numCache>
            </c:numRef>
          </c:val>
          <c:extLst>
            <c:ext xmlns:c16="http://schemas.microsoft.com/office/drawing/2014/chart" uri="{C3380CC4-5D6E-409C-BE32-E72D297353CC}">
              <c16:uniqueId val="{00000000-9BEB-4D91-8B4F-AFA60425FAAD}"/>
            </c:ext>
          </c:extLst>
        </c:ser>
        <c:ser>
          <c:idx val="1"/>
          <c:order val="1"/>
          <c:tx>
            <c:strRef>
              <c:f>'Clean Data Graphs'!$F$31</c:f>
              <c:strCache>
                <c:ptCount val="1"/>
                <c:pt idx="0">
                  <c:v>Post Op T2</c:v>
                </c:pt>
              </c:strCache>
            </c:strRef>
          </c:tx>
          <c:spPr>
            <a:solidFill>
              <a:schemeClr val="accent3"/>
            </a:solidFill>
            <a:ln>
              <a:noFill/>
            </a:ln>
            <a:effectLst/>
          </c:spPr>
          <c:invertIfNegative val="0"/>
          <c:cat>
            <c:strRef>
              <c:f>'Clean Data Graphs'!$B$25:$B$30</c:f>
              <c:strCache>
                <c:ptCount val="6"/>
                <c:pt idx="0">
                  <c:v>Dog 1</c:v>
                </c:pt>
                <c:pt idx="1">
                  <c:v>Dog 2</c:v>
                </c:pt>
                <c:pt idx="2">
                  <c:v>Dog 3</c:v>
                </c:pt>
                <c:pt idx="3">
                  <c:v>Dog 4</c:v>
                </c:pt>
                <c:pt idx="4">
                  <c:v>Dog 5</c:v>
                </c:pt>
                <c:pt idx="5">
                  <c:v>Dog 6</c:v>
                </c:pt>
              </c:strCache>
            </c:strRef>
          </c:cat>
          <c:val>
            <c:numRef>
              <c:f>'Clean Data Graphs'!$H$31:$H$36</c:f>
              <c:numCache>
                <c:formatCode>0.00</c:formatCode>
                <c:ptCount val="6"/>
                <c:pt idx="0">
                  <c:v>-9.0000000000000302E-2</c:v>
                </c:pt>
                <c:pt idx="1">
                  <c:v>18.049999999999997</c:v>
                </c:pt>
                <c:pt idx="2">
                  <c:v>-1.1799999999999926</c:v>
                </c:pt>
                <c:pt idx="3">
                  <c:v>0.12000000000000455</c:v>
                </c:pt>
                <c:pt idx="4">
                  <c:v>-8.6700000000000017</c:v>
                </c:pt>
                <c:pt idx="5">
                  <c:v>0.36999999999999988</c:v>
                </c:pt>
              </c:numCache>
            </c:numRef>
          </c:val>
          <c:extLst>
            <c:ext xmlns:c16="http://schemas.microsoft.com/office/drawing/2014/chart" uri="{C3380CC4-5D6E-409C-BE32-E72D297353CC}">
              <c16:uniqueId val="{00000001-9BEB-4D91-8B4F-AFA60425FAAD}"/>
            </c:ext>
          </c:extLst>
        </c:ser>
        <c:ser>
          <c:idx val="2"/>
          <c:order val="2"/>
          <c:tx>
            <c:strRef>
              <c:f>'Clean Data Graphs'!$F$38</c:f>
              <c:strCache>
                <c:ptCount val="1"/>
                <c:pt idx="0">
                  <c:v>Post Op T3</c:v>
                </c:pt>
              </c:strCache>
            </c:strRef>
          </c:tx>
          <c:spPr>
            <a:solidFill>
              <a:schemeClr val="accent3">
                <a:tint val="65000"/>
              </a:schemeClr>
            </a:solidFill>
            <a:ln>
              <a:noFill/>
            </a:ln>
            <a:effectLst/>
          </c:spPr>
          <c:invertIfNegative val="0"/>
          <c:cat>
            <c:strRef>
              <c:f>'Clean Data Graphs'!$B$25:$B$30</c:f>
              <c:strCache>
                <c:ptCount val="6"/>
                <c:pt idx="0">
                  <c:v>Dog 1</c:v>
                </c:pt>
                <c:pt idx="1">
                  <c:v>Dog 2</c:v>
                </c:pt>
                <c:pt idx="2">
                  <c:v>Dog 3</c:v>
                </c:pt>
                <c:pt idx="3">
                  <c:v>Dog 4</c:v>
                </c:pt>
                <c:pt idx="4">
                  <c:v>Dog 5</c:v>
                </c:pt>
                <c:pt idx="5">
                  <c:v>Dog 6</c:v>
                </c:pt>
              </c:strCache>
            </c:strRef>
          </c:cat>
          <c:val>
            <c:numRef>
              <c:f>'Clean Data Graphs'!$H$37:$H$42</c:f>
              <c:numCache>
                <c:formatCode>0.00</c:formatCode>
                <c:ptCount val="6"/>
                <c:pt idx="0" formatCode="General">
                  <c:v>0</c:v>
                </c:pt>
                <c:pt idx="1">
                  <c:v>5.4300000000000068</c:v>
                </c:pt>
                <c:pt idx="2">
                  <c:v>-3.7700000000000031</c:v>
                </c:pt>
                <c:pt idx="3">
                  <c:v>-0.43</c:v>
                </c:pt>
                <c:pt idx="4">
                  <c:v>-3.5700000000000074</c:v>
                </c:pt>
                <c:pt idx="5">
                  <c:v>1.72</c:v>
                </c:pt>
              </c:numCache>
            </c:numRef>
          </c:val>
          <c:extLst>
            <c:ext xmlns:c16="http://schemas.microsoft.com/office/drawing/2014/chart" uri="{C3380CC4-5D6E-409C-BE32-E72D297353CC}">
              <c16:uniqueId val="{00000002-9BEB-4D91-8B4F-AFA60425FAAD}"/>
            </c:ext>
          </c:extLst>
        </c:ser>
        <c:dLbls>
          <c:showLegendKey val="0"/>
          <c:showVal val="0"/>
          <c:showCatName val="0"/>
          <c:showSerName val="0"/>
          <c:showPercent val="0"/>
          <c:showBubbleSize val="0"/>
        </c:dLbls>
        <c:gapWidth val="219"/>
        <c:overlap val="-27"/>
        <c:axId val="688595360"/>
        <c:axId val="716861712"/>
      </c:barChart>
      <c:catAx>
        <c:axId val="68859536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861712"/>
        <c:crosses val="autoZero"/>
        <c:auto val="1"/>
        <c:lblAlgn val="ctr"/>
        <c:lblOffset val="100"/>
        <c:noMultiLvlLbl val="0"/>
      </c:catAx>
      <c:valAx>
        <c:axId val="716861712"/>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low"/>
        <c:spPr>
          <a:noFill/>
          <a:ln>
            <a:noFill/>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688595360"/>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Acute Peak Delta During Post</a:t>
            </a:r>
            <a:r>
              <a:rPr lang="en-CA" baseline="0"/>
              <a:t> Operative Pain Exams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'Clean Data Graphs'!$F$26</c:f>
              <c:strCache>
                <c:ptCount val="1"/>
                <c:pt idx="0">
                  <c:v>Post Op T1</c:v>
                </c:pt>
              </c:strCache>
            </c:strRef>
          </c:tx>
          <c:spPr>
            <a:solidFill>
              <a:schemeClr val="accent2">
                <a:shade val="65000"/>
              </a:schemeClr>
            </a:solidFill>
            <a:ln>
              <a:noFill/>
            </a:ln>
            <a:effectLst/>
          </c:spPr>
          <c:invertIfNegative val="0"/>
          <c:cat>
            <c:strRef>
              <c:f>'Clean Data Graphs'!$B$25:$B$30</c:f>
              <c:strCache>
                <c:ptCount val="6"/>
                <c:pt idx="0">
                  <c:v>Dog 1</c:v>
                </c:pt>
                <c:pt idx="1">
                  <c:v>Dog 2</c:v>
                </c:pt>
                <c:pt idx="2">
                  <c:v>Dog 3</c:v>
                </c:pt>
                <c:pt idx="3">
                  <c:v>Dog 4</c:v>
                </c:pt>
                <c:pt idx="4">
                  <c:v>Dog 5</c:v>
                </c:pt>
                <c:pt idx="5">
                  <c:v>Dog 6</c:v>
                </c:pt>
              </c:strCache>
            </c:strRef>
          </c:cat>
          <c:val>
            <c:numRef>
              <c:f>'Clean Data Graphs'!$I$25:$I$30</c:f>
              <c:numCache>
                <c:formatCode>0.00</c:formatCode>
                <c:ptCount val="6"/>
                <c:pt idx="0">
                  <c:v>0</c:v>
                </c:pt>
                <c:pt idx="1">
                  <c:v>-0.62</c:v>
                </c:pt>
                <c:pt idx="2">
                  <c:v>-3.6059999999999994</c:v>
                </c:pt>
                <c:pt idx="3">
                  <c:v>-3</c:v>
                </c:pt>
                <c:pt idx="4">
                  <c:v>-0.57999999999999996</c:v>
                </c:pt>
                <c:pt idx="5">
                  <c:v>-0.63333333333333341</c:v>
                </c:pt>
              </c:numCache>
            </c:numRef>
          </c:val>
          <c:extLst>
            <c:ext xmlns:c16="http://schemas.microsoft.com/office/drawing/2014/chart" uri="{C3380CC4-5D6E-409C-BE32-E72D297353CC}">
              <c16:uniqueId val="{00000000-2DAD-43B9-8A4D-8FBB7EC39D08}"/>
            </c:ext>
          </c:extLst>
        </c:ser>
        <c:ser>
          <c:idx val="1"/>
          <c:order val="1"/>
          <c:tx>
            <c:strRef>
              <c:f>'Clean Data Graphs'!$F$31</c:f>
              <c:strCache>
                <c:ptCount val="1"/>
                <c:pt idx="0">
                  <c:v>Post Op T2</c:v>
                </c:pt>
              </c:strCache>
            </c:strRef>
          </c:tx>
          <c:spPr>
            <a:solidFill>
              <a:schemeClr val="accent2"/>
            </a:solidFill>
            <a:ln>
              <a:noFill/>
            </a:ln>
            <a:effectLst/>
          </c:spPr>
          <c:invertIfNegative val="0"/>
          <c:cat>
            <c:strRef>
              <c:f>'Clean Data Graphs'!$B$25:$B$30</c:f>
              <c:strCache>
                <c:ptCount val="6"/>
                <c:pt idx="0">
                  <c:v>Dog 1</c:v>
                </c:pt>
                <c:pt idx="1">
                  <c:v>Dog 2</c:v>
                </c:pt>
                <c:pt idx="2">
                  <c:v>Dog 3</c:v>
                </c:pt>
                <c:pt idx="3">
                  <c:v>Dog 4</c:v>
                </c:pt>
                <c:pt idx="4">
                  <c:v>Dog 5</c:v>
                </c:pt>
                <c:pt idx="5">
                  <c:v>Dog 6</c:v>
                </c:pt>
              </c:strCache>
            </c:strRef>
          </c:cat>
          <c:val>
            <c:numRef>
              <c:f>'Clean Data Graphs'!$I$31:$I$36</c:f>
              <c:numCache>
                <c:formatCode>0.00</c:formatCode>
                <c:ptCount val="6"/>
                <c:pt idx="0">
                  <c:v>-0.52666666666666673</c:v>
                </c:pt>
                <c:pt idx="1">
                  <c:v>-0.36499999999999999</c:v>
                </c:pt>
                <c:pt idx="2">
                  <c:v>-2.9166666666666665</c:v>
                </c:pt>
                <c:pt idx="3">
                  <c:v>-0.63</c:v>
                </c:pt>
                <c:pt idx="4">
                  <c:v>-3.6733333333333333</c:v>
                </c:pt>
                <c:pt idx="5">
                  <c:v>-0.69</c:v>
                </c:pt>
              </c:numCache>
            </c:numRef>
          </c:val>
          <c:extLst>
            <c:ext xmlns:c16="http://schemas.microsoft.com/office/drawing/2014/chart" uri="{C3380CC4-5D6E-409C-BE32-E72D297353CC}">
              <c16:uniqueId val="{00000001-2DAD-43B9-8A4D-8FBB7EC39D08}"/>
            </c:ext>
          </c:extLst>
        </c:ser>
        <c:ser>
          <c:idx val="2"/>
          <c:order val="2"/>
          <c:tx>
            <c:strRef>
              <c:f>'Clean Data Graphs'!$F$38</c:f>
              <c:strCache>
                <c:ptCount val="1"/>
                <c:pt idx="0">
                  <c:v>Post Op T3</c:v>
                </c:pt>
              </c:strCache>
            </c:strRef>
          </c:tx>
          <c:spPr>
            <a:solidFill>
              <a:schemeClr val="accent2">
                <a:tint val="65000"/>
              </a:schemeClr>
            </a:solidFill>
            <a:ln>
              <a:noFill/>
            </a:ln>
            <a:effectLst/>
          </c:spPr>
          <c:invertIfNegative val="0"/>
          <c:cat>
            <c:strRef>
              <c:f>'Clean Data Graphs'!$B$25:$B$30</c:f>
              <c:strCache>
                <c:ptCount val="6"/>
                <c:pt idx="0">
                  <c:v>Dog 1</c:v>
                </c:pt>
                <c:pt idx="1">
                  <c:v>Dog 2</c:v>
                </c:pt>
                <c:pt idx="2">
                  <c:v>Dog 3</c:v>
                </c:pt>
                <c:pt idx="3">
                  <c:v>Dog 4</c:v>
                </c:pt>
                <c:pt idx="4">
                  <c:v>Dog 5</c:v>
                </c:pt>
                <c:pt idx="5">
                  <c:v>Dog 6</c:v>
                </c:pt>
              </c:strCache>
            </c:strRef>
          </c:cat>
          <c:val>
            <c:numRef>
              <c:f>'Clean Data Graphs'!$I$37:$I$42</c:f>
              <c:numCache>
                <c:formatCode>0.00</c:formatCode>
                <c:ptCount val="6"/>
                <c:pt idx="0" formatCode="General">
                  <c:v>0</c:v>
                </c:pt>
                <c:pt idx="1">
                  <c:v>-1.1199999999999999</c:v>
                </c:pt>
                <c:pt idx="2">
                  <c:v>-0.72499999999999998</c:v>
                </c:pt>
                <c:pt idx="3">
                  <c:v>0</c:v>
                </c:pt>
                <c:pt idx="4">
                  <c:v>-0.995</c:v>
                </c:pt>
                <c:pt idx="5">
                  <c:v>-0.43000000000000005</c:v>
                </c:pt>
              </c:numCache>
            </c:numRef>
          </c:val>
          <c:extLst>
            <c:ext xmlns:c16="http://schemas.microsoft.com/office/drawing/2014/chart" uri="{C3380CC4-5D6E-409C-BE32-E72D297353CC}">
              <c16:uniqueId val="{00000002-2DAD-43B9-8A4D-8FBB7EC39D08}"/>
            </c:ext>
          </c:extLst>
        </c:ser>
        <c:dLbls>
          <c:showLegendKey val="0"/>
          <c:showVal val="0"/>
          <c:showCatName val="0"/>
          <c:showSerName val="0"/>
          <c:showPercent val="0"/>
          <c:showBubbleSize val="0"/>
        </c:dLbls>
        <c:gapWidth val="219"/>
        <c:overlap val="-27"/>
        <c:axId val="688595360"/>
        <c:axId val="716861712"/>
      </c:barChart>
      <c:catAx>
        <c:axId val="68859536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861712"/>
        <c:crosses val="autoZero"/>
        <c:auto val="1"/>
        <c:lblAlgn val="ctr"/>
        <c:lblOffset val="100"/>
        <c:noMultiLvlLbl val="0"/>
      </c:catAx>
      <c:valAx>
        <c:axId val="716861712"/>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low"/>
        <c:spPr>
          <a:noFill/>
          <a:ln>
            <a:noFill/>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688595360"/>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10</xdr:col>
      <xdr:colOff>808036</xdr:colOff>
      <xdr:row>9</xdr:row>
      <xdr:rowOff>51593</xdr:rowOff>
    </xdr:from>
    <xdr:to>
      <xdr:col>17</xdr:col>
      <xdr:colOff>93821</xdr:colOff>
      <xdr:row>24</xdr:row>
      <xdr:rowOff>35716</xdr:rowOff>
    </xdr:to>
    <xdr:graphicFrame macro="">
      <xdr:nvGraphicFramePr>
        <xdr:cNvPr id="2" name="Chart 1">
          <a:extLst>
            <a:ext uri="{FF2B5EF4-FFF2-40B4-BE49-F238E27FC236}">
              <a16:creationId xmlns:a16="http://schemas.microsoft.com/office/drawing/2014/main" id="{CA7C6FA4-9041-4CBD-9148-052BF97DE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34922</xdr:colOff>
      <xdr:row>56</xdr:row>
      <xdr:rowOff>96442</xdr:rowOff>
    </xdr:from>
    <xdr:to>
      <xdr:col>16</xdr:col>
      <xdr:colOff>196848</xdr:colOff>
      <xdr:row>78</xdr:row>
      <xdr:rowOff>84933</xdr:rowOff>
    </xdr:to>
    <xdr:graphicFrame macro="">
      <xdr:nvGraphicFramePr>
        <xdr:cNvPr id="3" name="Chart 2">
          <a:extLst>
            <a:ext uri="{FF2B5EF4-FFF2-40B4-BE49-F238E27FC236}">
              <a16:creationId xmlns:a16="http://schemas.microsoft.com/office/drawing/2014/main" id="{B7D0F35B-DBAC-42B0-875B-E612131B5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500062</xdr:colOff>
      <xdr:row>56</xdr:row>
      <xdr:rowOff>85725</xdr:rowOff>
    </xdr:from>
    <xdr:to>
      <xdr:col>26</xdr:col>
      <xdr:colOff>666749</xdr:colOff>
      <xdr:row>78</xdr:row>
      <xdr:rowOff>85725</xdr:rowOff>
    </xdr:to>
    <xdr:graphicFrame macro="">
      <xdr:nvGraphicFramePr>
        <xdr:cNvPr id="4" name="Chart 3">
          <a:extLst>
            <a:ext uri="{FF2B5EF4-FFF2-40B4-BE49-F238E27FC236}">
              <a16:creationId xmlns:a16="http://schemas.microsoft.com/office/drawing/2014/main" id="{0E63ADDD-EBCB-4F32-ABA3-1C12A8715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83344</xdr:colOff>
      <xdr:row>8</xdr:row>
      <xdr:rowOff>7937</xdr:rowOff>
    </xdr:from>
    <xdr:to>
      <xdr:col>8</xdr:col>
      <xdr:colOff>664529</xdr:colOff>
      <xdr:row>23</xdr:row>
      <xdr:rowOff>15874</xdr:rowOff>
    </xdr:to>
    <xdr:graphicFrame macro="">
      <xdr:nvGraphicFramePr>
        <xdr:cNvPr id="5" name="Chart 4">
          <a:extLst>
            <a:ext uri="{FF2B5EF4-FFF2-40B4-BE49-F238E27FC236}">
              <a16:creationId xmlns:a16="http://schemas.microsoft.com/office/drawing/2014/main" id="{3D88746A-22DA-4885-8FE9-3B329455D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28575</xdr:colOff>
      <xdr:row>34</xdr:row>
      <xdr:rowOff>0</xdr:rowOff>
    </xdr:from>
    <xdr:to>
      <xdr:col>9</xdr:col>
      <xdr:colOff>647699</xdr:colOff>
      <xdr:row>53</xdr:row>
      <xdr:rowOff>76200</xdr:rowOff>
    </xdr:to>
    <xdr:graphicFrame macro="">
      <xdr:nvGraphicFramePr>
        <xdr:cNvPr id="6" name="Chart 5">
          <a:extLst>
            <a:ext uri="{FF2B5EF4-FFF2-40B4-BE49-F238E27FC236}">
              <a16:creationId xmlns:a16="http://schemas.microsoft.com/office/drawing/2014/main" id="{F120A802-6A8A-4B31-9AA4-08A2BA538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465276</xdr:colOff>
      <xdr:row>20</xdr:row>
      <xdr:rowOff>4767</xdr:rowOff>
    </xdr:from>
    <xdr:to>
      <xdr:col>4</xdr:col>
      <xdr:colOff>896469</xdr:colOff>
      <xdr:row>34</xdr:row>
      <xdr:rowOff>135403</xdr:rowOff>
    </xdr:to>
    <xdr:graphicFrame macro="">
      <xdr:nvGraphicFramePr>
        <xdr:cNvPr id="2" name="Chart 1">
          <a:extLst>
            <a:ext uri="{FF2B5EF4-FFF2-40B4-BE49-F238E27FC236}">
              <a16:creationId xmlns:a16="http://schemas.microsoft.com/office/drawing/2014/main" id="{87C3B211-6BB7-1CE2-04D6-363215764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654843</xdr:colOff>
      <xdr:row>23</xdr:row>
      <xdr:rowOff>166688</xdr:rowOff>
    </xdr:from>
    <xdr:to>
      <xdr:col>17</xdr:col>
      <xdr:colOff>962024</xdr:colOff>
      <xdr:row>40</xdr:row>
      <xdr:rowOff>185737</xdr:rowOff>
    </xdr:to>
    <xdr:graphicFrame macro="">
      <xdr:nvGraphicFramePr>
        <xdr:cNvPr id="3" name="Chart 2">
          <a:extLst>
            <a:ext uri="{FF2B5EF4-FFF2-40B4-BE49-F238E27FC236}">
              <a16:creationId xmlns:a16="http://schemas.microsoft.com/office/drawing/2014/main" id="{73DB56F2-EC19-22B2-EA84-FAD3CAD7B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441325</xdr:colOff>
      <xdr:row>25</xdr:row>
      <xdr:rowOff>163512</xdr:rowOff>
    </xdr:from>
    <xdr:to>
      <xdr:col>28</xdr:col>
      <xdr:colOff>229394</xdr:colOff>
      <xdr:row>43</xdr:row>
      <xdr:rowOff>155574</xdr:rowOff>
    </xdr:to>
    <xdr:graphicFrame macro="">
      <xdr:nvGraphicFramePr>
        <xdr:cNvPr id="4" name="Chart 3">
          <a:extLst>
            <a:ext uri="{FF2B5EF4-FFF2-40B4-BE49-F238E27FC236}">
              <a16:creationId xmlns:a16="http://schemas.microsoft.com/office/drawing/2014/main" id="{61B96352-49A2-4FCF-9BB9-E7E2AE542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374650</xdr:colOff>
      <xdr:row>25</xdr:row>
      <xdr:rowOff>152400</xdr:rowOff>
    </xdr:from>
    <xdr:to>
      <xdr:col>38</xdr:col>
      <xdr:colOff>257969</xdr:colOff>
      <xdr:row>43</xdr:row>
      <xdr:rowOff>147637</xdr:rowOff>
    </xdr:to>
    <xdr:graphicFrame macro="">
      <xdr:nvGraphicFramePr>
        <xdr:cNvPr id="5" name="Chart 4">
          <a:extLst>
            <a:ext uri="{FF2B5EF4-FFF2-40B4-BE49-F238E27FC236}">
              <a16:creationId xmlns:a16="http://schemas.microsoft.com/office/drawing/2014/main" id="{E90896C0-6537-400D-8B76-E794780A5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529827</xdr:colOff>
      <xdr:row>45</xdr:row>
      <xdr:rowOff>92867</xdr:rowOff>
    </xdr:from>
    <xdr:to>
      <xdr:col>21</xdr:col>
      <xdr:colOff>559592</xdr:colOff>
      <xdr:row>57</xdr:row>
      <xdr:rowOff>169067</xdr:rowOff>
    </xdr:to>
    <xdr:graphicFrame macro="">
      <xdr:nvGraphicFramePr>
        <xdr:cNvPr id="2" name="Chart 1">
          <a:extLst>
            <a:ext uri="{FF2B5EF4-FFF2-40B4-BE49-F238E27FC236}">
              <a16:creationId xmlns:a16="http://schemas.microsoft.com/office/drawing/2014/main" id="{09B4A59F-DB1F-6E7A-B1C6-D8270FB61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541735</xdr:colOff>
      <xdr:row>58</xdr:row>
      <xdr:rowOff>125015</xdr:rowOff>
    </xdr:from>
    <xdr:to>
      <xdr:col>21</xdr:col>
      <xdr:colOff>571500</xdr:colOff>
      <xdr:row>73</xdr:row>
      <xdr:rowOff>46434</xdr:rowOff>
    </xdr:to>
    <xdr:graphicFrame macro="">
      <xdr:nvGraphicFramePr>
        <xdr:cNvPr id="6" name="Chart 5">
          <a:extLst>
            <a:ext uri="{FF2B5EF4-FFF2-40B4-BE49-F238E27FC236}">
              <a16:creationId xmlns:a16="http://schemas.microsoft.com/office/drawing/2014/main" id="{B841BF1E-4150-4188-B0CB-29875F2CB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41671</xdr:colOff>
      <xdr:row>45</xdr:row>
      <xdr:rowOff>104774</xdr:rowOff>
    </xdr:from>
    <xdr:to>
      <xdr:col>30</xdr:col>
      <xdr:colOff>196453</xdr:colOff>
      <xdr:row>57</xdr:row>
      <xdr:rowOff>180974</xdr:rowOff>
    </xdr:to>
    <xdr:graphicFrame macro="">
      <xdr:nvGraphicFramePr>
        <xdr:cNvPr id="7" name="Chart 6">
          <a:extLst>
            <a:ext uri="{FF2B5EF4-FFF2-40B4-BE49-F238E27FC236}">
              <a16:creationId xmlns:a16="http://schemas.microsoft.com/office/drawing/2014/main" id="{1BFDB948-A77C-573B-FA13-8E9C49F483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59532</xdr:colOff>
      <xdr:row>59</xdr:row>
      <xdr:rowOff>17860</xdr:rowOff>
    </xdr:from>
    <xdr:to>
      <xdr:col>30</xdr:col>
      <xdr:colOff>214314</xdr:colOff>
      <xdr:row>73</xdr:row>
      <xdr:rowOff>141685</xdr:rowOff>
    </xdr:to>
    <xdr:graphicFrame macro="">
      <xdr:nvGraphicFramePr>
        <xdr:cNvPr id="8" name="Chart 7">
          <a:extLst>
            <a:ext uri="{FF2B5EF4-FFF2-40B4-BE49-F238E27FC236}">
              <a16:creationId xmlns:a16="http://schemas.microsoft.com/office/drawing/2014/main" id="{430DEAE1-36BA-462D-A6C0-CC46565F0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255985</xdr:colOff>
      <xdr:row>74</xdr:row>
      <xdr:rowOff>125016</xdr:rowOff>
    </xdr:from>
    <xdr:to>
      <xdr:col>27</xdr:col>
      <xdr:colOff>815579</xdr:colOff>
      <xdr:row>90</xdr:row>
      <xdr:rowOff>10716</xdr:rowOff>
    </xdr:to>
    <xdr:graphicFrame macro="">
      <xdr:nvGraphicFramePr>
        <xdr:cNvPr id="9" name="Chart 8">
          <a:extLst>
            <a:ext uri="{FF2B5EF4-FFF2-40B4-BE49-F238E27FC236}">
              <a16:creationId xmlns:a16="http://schemas.microsoft.com/office/drawing/2014/main" id="{58A252FB-A862-4CCD-BE63-39FA7EA1D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190500</xdr:colOff>
      <xdr:row>9</xdr:row>
      <xdr:rowOff>47625</xdr:rowOff>
    </xdr:from>
    <xdr:to>
      <xdr:col>10</xdr:col>
      <xdr:colOff>669290</xdr:colOff>
      <xdr:row>24</xdr:row>
      <xdr:rowOff>47624</xdr:rowOff>
    </xdr:to>
    <xdr:graphicFrame macro="">
      <xdr:nvGraphicFramePr>
        <xdr:cNvPr id="4" name="Chart 3">
          <a:extLst>
            <a:ext uri="{FF2B5EF4-FFF2-40B4-BE49-F238E27FC236}">
              <a16:creationId xmlns:a16="http://schemas.microsoft.com/office/drawing/2014/main" id="{9324AB4A-A654-4196-B13C-B0D23D9B1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50005</xdr:colOff>
      <xdr:row>43</xdr:row>
      <xdr:rowOff>152268</xdr:rowOff>
    </xdr:from>
    <xdr:to>
      <xdr:col>11</xdr:col>
      <xdr:colOff>434445</xdr:colOff>
      <xdr:row>58</xdr:row>
      <xdr:rowOff>152267</xdr:rowOff>
    </xdr:to>
    <xdr:graphicFrame macro="">
      <xdr:nvGraphicFramePr>
        <xdr:cNvPr id="2" name="Chart 1">
          <a:extLst>
            <a:ext uri="{FF2B5EF4-FFF2-40B4-BE49-F238E27FC236}">
              <a16:creationId xmlns:a16="http://schemas.microsoft.com/office/drawing/2014/main" id="{C2C1BE8C-4952-9DDE-C92E-160D12F9D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60</xdr:row>
      <xdr:rowOff>0</xdr:rowOff>
    </xdr:from>
    <xdr:to>
      <xdr:col>11</xdr:col>
      <xdr:colOff>384440</xdr:colOff>
      <xdr:row>74</xdr:row>
      <xdr:rowOff>182561</xdr:rowOff>
    </xdr:to>
    <xdr:graphicFrame macro="">
      <xdr:nvGraphicFramePr>
        <xdr:cNvPr id="5" name="Chart 4">
          <a:extLst>
            <a:ext uri="{FF2B5EF4-FFF2-40B4-BE49-F238E27FC236}">
              <a16:creationId xmlns:a16="http://schemas.microsoft.com/office/drawing/2014/main" id="{9EEE2D67-636D-4EDD-A4D9-B13F19965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atie Hickey" id="{1E679E25-CE89-4949-98A2-0C5A8D554582}" userId="df12f734fbc74bc0" providerId="Windows Live"/>
  <person displayName="Gurpreet Virdee" id="{01718597-B5CE-8742-9C08-26D7D4591673}" userId="S::gvirdee@biotraceit.com::60337d58-88bb-411c-b726-1422a9fa13ae" providerId="AD"/>
  <person displayName="Katie Hickey" id="{2D1D1D14-0E68-4513-A5E7-AEA6829FE8E5}" userId="S::khickey@biotraceit.com::7103eaab-0acb-4e18-947f-8e8f0a74692a" providerId="AD"/>
  <person displayName="Marieke Caulier" id="{7E7E8635-A51A-EF4E-946F-3C70BC7788F2}" userId="S::mcaulier@biotraceit.com::a06d67a3-9b32-480f-bf14-8dd5ca983271" providerId="AD"/>
  <person displayName="Amber Fournier" id="{53E04848-56C5-8E45-AAE2-D6DC782A2F30}" userId="S::afournier@biotraceit.com::df3d9a78-36ec-421c-b390-2f68b98fb73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68DB30-4247-4E05-B275-6CB02AC78108}" name="Table1" displayName="Table1" ref="A24:H42" totalsRowShown="0" dataDxfId="57" headerRowBorderDxfId="58" tableBorderDxfId="56" totalsRowBorderDxfId="55">
  <autoFilter ref="A24:H42" xr:uid="{8968DB30-4247-4E05-B275-6CB02AC78108}"/>
  <tableColumns count="8">
    <tableColumn id="1" xr3:uid="{0D09D802-57AE-421E-88A1-D56E36766BB8}" name="Patient Name" dataDxfId="54"/>
    <tableColumn id="2" xr3:uid="{549DAFD6-1355-43D4-B725-8375480065B3}" name="Trace ID " dataDxfId="53"/>
    <tableColumn id="5" xr3:uid="{9C3D87EB-4421-4ED2-8BB1-7C54CEE5AFD0}" name="Time Elapsed Post Extubation" dataDxfId="52"/>
    <tableColumn id="6" xr3:uid="{672B3032-06B3-4D51-98A1-83BA8B324DB3}" name="Time Group" dataDxfId="51"/>
    <tableColumn id="3" xr3:uid="{C8338777-B092-4C1B-A063-42A0C77B5CBE}" name="Post Op Time Point" dataDxfId="50"/>
    <tableColumn id="7" xr3:uid="{417FC69A-CFFB-4D6E-B465-19D004862829}" name="BAVG" dataDxfId="49"/>
    <tableColumn id="8" xr3:uid="{74C62E23-225F-494B-BF4D-011660BC675C}" name="B Delta" dataDxfId="48"/>
    <tableColumn id="9" xr3:uid="{55FBB97C-B92E-4C76-93EE-EB384C989951}" name="PT AVG" dataDxfId="47"/>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4EE930-469B-4418-B77B-52CCC2F15F3E}" name="Table2" displayName="Table2" ref="A46:K64" totalsRowShown="0" headerRowDxfId="46" headerRowBorderDxfId="45" tableBorderDxfId="44" totalsRowBorderDxfId="43">
  <autoFilter ref="A46:K64" xr:uid="{3C4EE930-469B-4418-B77B-52CCC2F15F3E}"/>
  <sortState xmlns:xlrd2="http://schemas.microsoft.com/office/spreadsheetml/2017/richdata2" ref="A47:K64">
    <sortCondition ref="A46:A64"/>
  </sortState>
  <tableColumns count="11">
    <tableColumn id="1" xr3:uid="{D8823167-0322-4B64-81E4-F9980F2502C3}" name="Patient Name" dataDxfId="42"/>
    <tableColumn id="2" xr3:uid="{4E52645E-CFFC-4CA0-B4D3-D0CAAF4A504E}" name="Trace ID " dataDxfId="41"/>
    <tableColumn id="3" xr3:uid="{FAF8F177-8621-46F9-8BFC-ACD6ACA23BBF}" name="Time Elapsed Post Extubation" dataDxfId="40"/>
    <tableColumn id="4" xr3:uid="{47C2AD22-D674-4F91-917E-76C8EFBF1A6F}" name="Post Op Time Point" dataDxfId="39"/>
    <tableColumn id="5" xr3:uid="{983401C0-D572-4FFE-939C-D90B6B9D11E8}" name="Glasgow #1" dataDxfId="38"/>
    <tableColumn id="6" xr3:uid="{90AF1334-1628-40DA-AE63-8C791BAAD913}" name="Glasgow #2" dataDxfId="37"/>
    <tableColumn id="7" xr3:uid="{9B76F8AC-5A40-4256-A91C-B36A76ACE2C1}" name="Glasgow #3" dataDxfId="36"/>
    <tableColumn id="8" xr3:uid="{0CA1B780-A35B-44C1-BEA4-E05C72B83F25}" name="Algometry #1" dataDxfId="35"/>
    <tableColumn id="9" xr3:uid="{4D666675-1505-4A8E-B601-330E2DD458AE}" name=" Algometry #2" dataDxfId="34"/>
    <tableColumn id="10" xr3:uid="{DB0ED0F9-B1F7-4BDC-9495-3F3563F5DBA6}" name="Algometry #3" dataDxfId="33"/>
    <tableColumn id="11" xr3:uid="{66A30632-3671-405E-83E1-64392C09C90E}" name="Average" dataDxfId="32">
      <calculatedColumnFormula>AVERAGE(Table2[[#This Row],[Glasgow '#1]:[Algometry '#3]])</calculatedColumnFormula>
    </tableColumn>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5A9B0A8-6F45-406B-A3D1-34714AF97B88}" name="Table14" displayName="Table14" ref="A24:I42" totalsRowShown="0" headerRowDxfId="16" dataDxfId="15" headerRowBorderDxfId="31" tableBorderDxfId="30" totalsRowBorderDxfId="29">
  <autoFilter ref="A24:I42" xr:uid="{8968DB30-4247-4E05-B275-6CB02AC78108}"/>
  <sortState xmlns:xlrd2="http://schemas.microsoft.com/office/spreadsheetml/2017/richdata2" ref="A25:I42">
    <sortCondition ref="F24:F42"/>
  </sortState>
  <tableColumns count="9">
    <tableColumn id="1" xr3:uid="{D5F591B1-1B07-400D-BC06-A86FA69507CE}" name="Patient Name" dataDxfId="25"/>
    <tableColumn id="4" xr3:uid="{71B7C3C2-537D-4F2D-A97C-FFBAFAF0A5FA}" name="Short Name" dataDxfId="24"/>
    <tableColumn id="2" xr3:uid="{51EFB162-89C8-4496-BC3B-5C3F658E7D08}" name="Trace ID " dataDxfId="23"/>
    <tableColumn id="5" xr3:uid="{CF0F5E61-79C6-4461-9702-4840CFA83036}" name="Time Elapsed Post Extubation" dataDxfId="22"/>
    <tableColumn id="6" xr3:uid="{118C6E5E-19DA-40ED-9708-5D0974659288}" name="Time Group" dataDxfId="21"/>
    <tableColumn id="3" xr3:uid="{EB8C7CEB-10F5-46F0-8888-6DDD84A016D2}" name="Post Op Time Point" dataDxfId="20"/>
    <tableColumn id="7" xr3:uid="{8BFED2E0-28EB-41B2-BABC-C4F2AF0C1E57}" name="BAVG" dataDxfId="19"/>
    <tableColumn id="8" xr3:uid="{1145AD07-8A55-40C9-93FC-C2A4F55AA425}" name="B Delta" dataDxfId="18"/>
    <tableColumn id="9" xr3:uid="{B72E34FB-6CE5-463B-A682-6C3D24A90CB8}" name="PT AVG" dataDxfId="17"/>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5DB0A4-C27C-4A35-BFDB-5D08326FBCE8}" name="Table25" displayName="Table25" ref="A46:M70" totalsRowShown="0" headerRowDxfId="1" dataDxfId="0" headerRowBorderDxfId="28" tableBorderDxfId="27" totalsRowBorderDxfId="26">
  <autoFilter ref="A46:M70" xr:uid="{3C4EE930-469B-4418-B77B-52CCC2F15F3E}"/>
  <sortState xmlns:xlrd2="http://schemas.microsoft.com/office/spreadsheetml/2017/richdata2" ref="A47:M70">
    <sortCondition ref="A46:A70"/>
  </sortState>
  <tableColumns count="13">
    <tableColumn id="1" xr3:uid="{EAA3362B-5622-4B38-8282-913EE65EA312}" name="Patient Name" dataDxfId="14"/>
    <tableColumn id="11" xr3:uid="{CD6FC434-24DF-4701-8927-6909792A26E5}" name="Short Name" dataDxfId="13"/>
    <tableColumn id="2" xr3:uid="{54A61EAC-F506-4539-B7D3-89F089898926}" name="Trace ID " dataDxfId="12"/>
    <tableColumn id="3" xr3:uid="{3A56438C-5DFA-4E86-A311-C210DC9EF34F}" name="Time Elapsed Post Extubation" dataDxfId="11"/>
    <tableColumn id="4" xr3:uid="{94C1C51D-0ED5-46B0-A7D9-38F64899AB18}" name="Time Group" dataDxfId="10"/>
    <tableColumn id="12" xr3:uid="{26BA71FE-051F-472D-B6BE-749E075BD70A}" name="Post Op Time Point" dataDxfId="9"/>
    <tableColumn id="5" xr3:uid="{67F85591-3DD5-40A3-B46B-40E477867CE9}" name="Glasgow #1" dataDxfId="8"/>
    <tableColumn id="6" xr3:uid="{F1144006-9472-4D2A-8435-C8C3D479395F}" name="Glasgow #2" dataDxfId="7"/>
    <tableColumn id="7" xr3:uid="{CCD3C9BE-533F-44E2-8D1D-7C827319E588}" name="Glasgow #3" dataDxfId="6"/>
    <tableColumn id="8" xr3:uid="{068A9DD3-0B17-4FAF-BC83-ACD360E19E4C}" name="Algometry #1" dataDxfId="5"/>
    <tableColumn id="9" xr3:uid="{3468C3DB-4124-4D62-B524-02025541D9CB}" name=" Algometry #2" dataDxfId="4"/>
    <tableColumn id="10" xr3:uid="{8326C6DC-1A10-49FE-BC3F-98FD3C604249}" name="Algometry #3" dataDxfId="3"/>
    <tableColumn id="13" xr3:uid="{557EA26D-560A-4D7D-B9C3-902BA952DD4E}" name="New PT AVG" dataDxfId="2">
      <calculatedColumnFormula>AVERAGE(Table25[[#This Row],[Glasgow '#1]:[Algometry '#3]])</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3-06-05T15:56:45.08" personId="{53E04848-56C5-8E45-AAE2-D6DC782A2F30}" id="{7D73F022-1756-4F57-9A1F-00BD9343AA02}">
    <text xml:space="preserve">“Move to recovery” in following trace 2023-06-04 17:53 (02:53PM) </text>
  </threadedComment>
  <threadedComment ref="A7" dT="2023-06-05T18:25:28.68" personId="{53E04848-56C5-8E45-AAE2-D6DC782A2F30}" id="{89427113-E0F5-4128-B05B-1D85ED3891F2}">
    <text>Two traces for surgery, 2nd trace was ran under Ratona Amarel (2023-06-04 22:41)</text>
  </threadedComment>
  <threadedComment ref="A10" dT="2023-06-05T18:52:22.36" personId="{53E04848-56C5-8E45-AAE2-D6DC782A2F30}" id="{ED49C572-16DB-4142-8E62-2D392B2FB5D5}">
    <text>Two traces ran during surgery, 1st trace used for BI, 2nd trace (2023-06-04 21:46) used fro BF</text>
  </threadedComment>
  <threadedComment ref="A10" dT="2023-06-28T18:49:23.10" personId="{7E7E8635-A51A-EF4E-946F-3C70BC7788F2}" id="{5AAB17A7-1BF6-4A77-9D61-FC821575DCE7}" parentId="{ED49C572-16DB-4142-8E62-2D392B2FB5D5}">
    <text>No acute peaks present in first trace.</text>
  </threadedComment>
  <threadedComment ref="B10" dT="2023-06-28T18:49:58.81" personId="{7E7E8635-A51A-EF4E-946F-3C70BC7788F2}" id="{16B24AD3-32C6-4FAE-A807-746FBDF3B0AF}">
    <text>2nd trace information</text>
  </threadedComment>
  <threadedComment ref="B12" dT="2023-09-18T18:08:27.62" personId="{7E7E8635-A51A-EF4E-946F-3C70BC7788F2}" id="{8D1B06FA-2FC4-4273-A691-9B65415FD21A}">
    <text>- added in all annotations present in all traces, new annotation columns are indicated by yellow highlight.
- compared each dog to our data analysis spreadsheet and added in any missing columns / cells / peak data, indicated by yellow highlight
- added '.' in cell when annotation was not present
- added '0' in cell when annotation was present but there was no peak delta associated
- added in positive peaks
- added in below threshold peaks</text>
  </threadedComment>
  <threadedComment ref="BL14" dT="2023-09-19T17:16:07.46" personId="{7E7E8635-A51A-EF4E-946F-3C70BC7788F2}" id="{C9DBD81D-9997-438C-90D0-8C0371B56069}">
    <text>KH
Only 'E' was used if the letter was given. Other wise anything related to PainTrace, Sensors, Electrodes, Calibration was not included in the data analysis. Let GV and AF know if you would like this included.</text>
  </threadedComment>
  <threadedComment ref="T15" dT="2023-09-19T20:37:45.81" personId="{01718597-B5CE-8742-9C08-26D7D4591673}" id="{76CD6650-D5A7-4469-88B4-60DC8C0B4B94}">
    <text>+ve peak but within oscillating baseline? KH thoughts?</text>
  </threadedComment>
  <threadedComment ref="AW15" dT="2023-09-19T16:01:04.66" personId="{7E7E8635-A51A-EF4E-946F-3C70BC7788F2}" id="{1F239492-92EF-418E-A1E8-D00EEDE8A452}">
    <text>Positive</text>
  </threadedComment>
  <threadedComment ref="AW15" dT="2023-09-19T20:44:30.07" personId="{01718597-B5CE-8742-9C08-26D7D4591673}" id="{AA973CB0-F612-4B06-A0AC-BB24EF6E4065}" parentId="{1F239492-92EF-418E-A1E8-D00EEDE8A452}">
    <text>I get 0.33 at TP 2:21:26</text>
  </threadedComment>
  <threadedComment ref="AW15" dT="2023-09-20T14:39:35.24" personId="{53E04848-56C5-8E45-AAE2-D6DC782A2F30}" id="{9AC08700-7C87-FA40-B1E7-39EAB664D46E}" parentId="{1F239492-92EF-418E-A1E8-D00EEDE8A452}">
    <text>AF reviewed, changed from 0.21</text>
  </threadedComment>
  <threadedComment ref="BA15" dT="2023-09-19T13:20:37.67" personId="{01718597-B5CE-8742-9C08-26D7D4591673}" id="{39FA624E-8107-47A7-B733-9D53FE851B34}">
    <text>+ve peak here at TP 2:42 = 0.67</text>
  </threadedComment>
  <threadedComment ref="BC15" dT="2023-09-20T15:38:15.61" personId="{01718597-B5CE-8742-9C08-26D7D4591673}" id="{BF5B1E08-CB58-4286-8274-B77BC7C9F4A3}">
    <text xml:space="preserve">Oscillating Baseline </text>
  </threadedComment>
  <threadedComment ref="BE15" dT="2023-09-18T17:59:19.77" personId="{7E7E8635-A51A-EF4E-946F-3C70BC7788F2}" id="{A2DE2E9D-814E-49CF-8087-9126DF5E22AC}">
    <text>TC</text>
  </threadedComment>
  <threadedComment ref="BE15" dT="2023-09-19T18:51:39.97" personId="{7E7E8635-A51A-EF4E-946F-3C70BC7788F2}" id="{D6F0D010-49D0-45D6-A4B1-4F62472E87E0}" parentId="{A2DE2E9D-814E-49CF-8087-9126DF5E22AC}">
    <text>Towel Clamps?</text>
  </threadedComment>
  <threadedComment ref="F16" dT="2023-09-18T18:02:57.80" personId="{7E7E8635-A51A-EF4E-946F-3C70BC7788F2}" id="{39612AF2-EB01-4879-B5EA-3A27D118E5AE}">
    <text xml:space="preserve">13 s away from annotation but an obvious peak. Added in for review. </text>
  </threadedComment>
  <threadedComment ref="F16" dT="2023-09-18T18:03:26.15" personId="{7E7E8635-A51A-EF4E-946F-3C70BC7788F2}" id="{12EA5C69-259B-4C2F-AD91-534B8BDE03BB}" parentId="{39612AF2-EB01-4879-B5EA-3A27D118E5AE}">
    <text>KH can you review this again? I went with your previous comment from our data analysis and added a peak here.</text>
  </threadedComment>
  <threadedComment ref="F16" dT="2023-09-18T18:04:05.43" personId="{7E7E8635-A51A-EF4E-946F-3C70BC7788F2}" id="{289FD074-9AB5-4D91-BABA-2348E43DCEA6}" parentId="{39612AF2-EB01-4879-B5EA-3A27D118E5AE}">
    <text>TP 27:48</text>
  </threadedComment>
  <threadedComment ref="F16" dT="2023-09-19T13:34:42.24" personId="{01718597-B5CE-8742-9C08-26D7D4591673}" id="{9E12005A-1E61-4208-80CC-C436CDED898A}" parentId="{39612AF2-EB01-4879-B5EA-3A27D118E5AE}">
    <text>Delta and TP reviewed.</text>
  </threadedComment>
  <threadedComment ref="G16" dT="2023-09-19T13:42:26.29" personId="{01718597-B5CE-8742-9C08-26D7D4591673}" id="{7D516E52-521B-422C-8063-65A149B5F517}">
    <text>TP: 29:30</text>
  </threadedComment>
  <threadedComment ref="J16" dT="2023-09-19T11:58:19.57" personId="{7E7E8635-A51A-EF4E-946F-3C70BC7788F2}" id="{635938F6-D20F-4DA1-9A45-8BE0B1FD0D54}">
    <text>'Another incision'</text>
  </threadedComment>
  <threadedComment ref="J16" dT="2023-09-19T17:03:41.05" personId="{7E7E8635-A51A-EF4E-946F-3C70BC7788F2}" id="{688BBD9A-7C75-49CE-80BC-9BCE7CB83447}" parentId="{635938F6-D20F-4DA1-9A45-8BE0B1FD0D54}">
    <text>KH agree?</text>
  </threadedComment>
  <threadedComment ref="J16" dT="2023-09-27T23:38:43.95" personId="{2D1D1D14-0E68-4513-A5E7-AEA6829FE8E5}" id="{1CB33475-F62F-4BF2-BA96-3DD610004469}" parentId="{635938F6-D20F-4DA1-9A45-8BE0B1FD0D54}">
    <text>yes</text>
  </threadedComment>
  <threadedComment ref="L16" dT="2023-09-19T13:44:31.19" personId="{01718597-B5CE-8742-9C08-26D7D4591673}" id="{0FEC17EE-8706-4899-A277-7DFD49C9EDE0}">
    <text>TP 53:46</text>
  </threadedComment>
  <threadedComment ref="N16" dT="2023-09-18T18:14:00.15" personId="{7E7E8635-A51A-EF4E-946F-3C70BC7788F2}" id="{FA20EE97-0C5E-4EE6-A0D9-708829ACA4CC}">
    <text>Oscillating baseline</text>
  </threadedComment>
  <threadedComment ref="N16" dT="2023-09-19T13:47:49.41" personId="{01718597-B5CE-8742-9C08-26D7D4591673}" id="{D7B5FC10-E190-43E0-AC9E-3C6B31F2CFE9}" parentId="{FA20EE97-0C5E-4EE6-A0D9-708829ACA4CC}">
    <text>Agree</text>
  </threadedComment>
  <threadedComment ref="P16" dT="2023-09-18T18:14:07.07" personId="{7E7E8635-A51A-EF4E-946F-3C70BC7788F2}" id="{01C797B4-D82A-4BA3-9537-F8BE5F160329}">
    <text>Oscillating baseline</text>
  </threadedComment>
  <threadedComment ref="P16" dT="2023-09-19T13:52:34.89" personId="{01718597-B5CE-8742-9C08-26D7D4591673}" id="{034BDCE3-7959-4150-9398-E40E7760363B}" parentId="{01C797B4-D82A-4BA3-9537-F8BE5F160329}">
    <text>Change in baseline?</text>
  </threadedComment>
  <threadedComment ref="P16" dT="2023-09-19T16:13:41.10" personId="{7E7E8635-A51A-EF4E-946F-3C70BC7788F2}" id="{197B7D47-31F3-4632-9B12-C17EF35474A6}" parentId="{01C797B4-D82A-4BA3-9537-F8BE5F160329}">
    <text>KH: oscillating baseline before and after a baseline drop/shift. What would you like to do here?</text>
  </threadedComment>
  <threadedComment ref="P16" dT="2023-09-27T23:38:59.86" personId="{2D1D1D14-0E68-4513-A5E7-AEA6829FE8E5}" id="{DBAC613D-B7D5-400F-A564-611AC5F3B76E}" parentId="{01C797B4-D82A-4BA3-9537-F8BE5F160329}">
    <text>Can't measure - missing data</text>
  </threadedComment>
  <threadedComment ref="R16" dT="2023-09-19T18:25:24.89" personId="{7E7E8635-A51A-EF4E-946F-3C70BC7788F2}" id="{29A35CC0-C9BD-4089-90CF-8059DC830754}">
    <text>J? or Cannula Replacement?</text>
  </threadedComment>
  <threadedComment ref="R16" dT="2023-09-20T15:21:26.87" personId="{53E04848-56C5-8E45-AAE2-D6DC782A2F30}" id="{3B51DBA4-0187-784A-90D7-E017A1DE1BE1}" parentId="{29A35CC0-C9BD-4089-90CF-8059DC830754}">
    <text xml:space="preserve">If ‘J cannula replacement’ is considered J. However,  ’S’ is annotated just before this ’J cannula replacement’ annotation and S = Removal of cannula, so I think the peak here would be related to cannulation, and would need to add a peak for cannulation (G) . Maybe the annotation is both a port introduction and cannula replacement? KH thoughts? </text>
  </threadedComment>
  <threadedComment ref="S16" dT="2023-09-18T20:27:01.01" personId="{7E7E8635-A51A-EF4E-946F-3C70BC7788F2}" id="{DBD9BEF5-F601-4202-8E29-A833EDF1621F}">
    <text>Originally we thought this was a baseline change but upon further review, not sure. KH?</text>
  </threadedComment>
  <threadedComment ref="X16" dT="2023-09-18T18:14:00.15" personId="{7E7E8635-A51A-EF4E-946F-3C70BC7788F2}" id="{F826999E-F896-4046-BEB5-62C60ABAEAE7}">
    <text>Oscillating baseline</text>
  </threadedComment>
  <threadedComment ref="Y16" dT="2023-09-19T18:58:43.63" personId="{7E7E8635-A51A-EF4E-946F-3C70BC7788F2}" id="{93FF260C-8D0F-47B2-B229-9ABCB47A642C}">
    <text>TP 1:15:31</text>
  </threadedComment>
  <threadedComment ref="AA16" dT="2023-09-18T20:40:19.33" personId="{7E7E8635-A51A-EF4E-946F-3C70BC7788F2}" id="{1DD99B82-F2EB-4D60-9838-1CDA1D41389A}">
    <text>TP: 1:39:59</text>
  </threadedComment>
  <threadedComment ref="AA16" dT="2023-09-19T14:13:25.73" personId="{01718597-B5CE-8742-9C08-26D7D4591673}" id="{92998394-4C51-4089-B27D-718007056751}" parentId="{1DD99B82-F2EB-4D60-9838-1CDA1D41389A}">
    <text xml:space="preserve">Agree. 
Another L before this with no acute peak. </text>
  </threadedComment>
  <threadedComment ref="AB16" dT="2023-09-18T20:32:53.51" personId="{7E7E8635-A51A-EF4E-946F-3C70BC7788F2}" id="{B11561C7-AB7A-43AA-A083-0C2A7D602DD6}">
    <text>Oscillating baseline</text>
  </threadedComment>
  <threadedComment ref="AE16" dT="2023-09-18T20:33:25.18" personId="{7E7E8635-A51A-EF4E-946F-3C70BC7788F2}" id="{9386650D-B501-47C5-9978-C728D3C4C356}">
    <text>First 'N' is in oscillating baseline</text>
  </threadedComment>
  <threadedComment ref="AE16" dT="2023-09-18T20:34:11.12" personId="{7E7E8635-A51A-EF4E-946F-3C70BC7788F2}" id="{6DE93AF4-65AD-40E8-A7EA-C097262CC6C3}" parentId="{9386650D-B501-47C5-9978-C728D3C4C356}">
    <text>This is calculated from the second 'N' calculation that was annotated within 5s of an 'L' annotation.</text>
  </threadedComment>
  <threadedComment ref="AE16" dT="2023-09-19T14:15:41.44" personId="{01718597-B5CE-8742-9C08-26D7D4591673}" id="{D79FF94C-8415-4410-8E1D-F50511381C4C}" parentId="{9386650D-B501-47C5-9978-C728D3C4C356}">
    <text>Agree. TP 1:22:13</text>
  </threadedComment>
  <threadedComment ref="AF16" dT="2023-09-18T20:44:24.39" personId="{7E7E8635-A51A-EF4E-946F-3C70BC7788F2}" id="{12DCA2D3-65B8-4309-A3B0-DDB8EB967615}">
    <text>TP 1:43:17</text>
  </threadedComment>
  <threadedComment ref="AF16" dT="2023-09-19T14:51:32.27" personId="{01718597-B5CE-8742-9C08-26D7D4591673}" id="{DC24E3FD-8F29-429C-A6ED-48451B323320}" parentId="{12DCA2D3-65B8-4309-A3B0-DDB8EB967615}">
    <text>Adjusted TP as taking the leading edge now to a +ve peak so 1:43:14</text>
  </threadedComment>
  <threadedComment ref="AI16" dT="2023-09-18T18:14:00.15" personId="{7E7E8635-A51A-EF4E-946F-3C70BC7788F2}" id="{E7E870FE-0ED1-47CF-B375-AD25E9181B63}">
    <text>Oscillating baseline</text>
  </threadedComment>
  <threadedComment ref="AI16" dT="2023-09-19T13:47:49.41" personId="{01718597-B5CE-8742-9C08-26D7D4591673}" id="{2BB1256F-C823-4F5E-99EE-A581B9DEDC41}" parentId="{E7E870FE-0ED1-47CF-B375-AD25E9181B63}">
    <text>Agree</text>
  </threadedComment>
  <threadedComment ref="AJ16" dT="2023-09-18T18:14:00.15" personId="{7E7E8635-A51A-EF4E-946F-3C70BC7788F2}" id="{D77C3749-02E9-4741-BC81-F853C8C593AA}">
    <text>Oscillating baseline</text>
  </threadedComment>
  <threadedComment ref="AJ16" dT="2023-09-19T13:47:49.41" personId="{01718597-B5CE-8742-9C08-26D7D4591673}" id="{2F69B75D-B492-42AB-A805-B5F8150C80AE}" parentId="{D77C3749-02E9-4741-BC81-F853C8C593AA}">
    <text>Agree</text>
  </threadedComment>
  <threadedComment ref="AK16" dT="2023-09-18T18:14:00.15" personId="{7E7E8635-A51A-EF4E-946F-3C70BC7788F2}" id="{937C1CB0-0B5C-4AD1-852D-0B91FC56EC87}">
    <text>Oscillating baseline</text>
  </threadedComment>
  <threadedComment ref="AK16" dT="2023-09-19T13:47:49.41" personId="{01718597-B5CE-8742-9C08-26D7D4591673}" id="{E5B8F3F3-D0FF-4472-9CDA-3DB888D0FF0E}" parentId="{937C1CB0-0B5C-4AD1-852D-0B91FC56EC87}">
    <text>Agree</text>
  </threadedComment>
  <threadedComment ref="AL16" dT="2023-09-18T18:14:00.15" personId="{7E7E8635-A51A-EF4E-946F-3C70BC7788F2}" id="{4430D817-56F0-4925-9417-ECC8DA657E47}">
    <text>Oscillating baseline</text>
  </threadedComment>
  <threadedComment ref="AL16" dT="2023-09-19T13:47:49.41" personId="{01718597-B5CE-8742-9C08-26D7D4591673}" id="{37E1D8A2-0DDF-4CCB-A5D1-17AF6C6C75BD}" parentId="{4430D817-56F0-4925-9417-ECC8DA657E47}">
    <text>Agree</text>
  </threadedComment>
  <threadedComment ref="AM16" dT="2023-09-18T18:14:00.15" personId="{7E7E8635-A51A-EF4E-946F-3C70BC7788F2}" id="{052B4AC8-00DC-4603-9BB8-5E221BD3E1F4}">
    <text>Oscillating baseline</text>
  </threadedComment>
  <threadedComment ref="AM16" dT="2023-09-19T13:47:49.41" personId="{01718597-B5CE-8742-9C08-26D7D4591673}" id="{323E423F-0D66-4EAA-9DE8-0163BC0AFA87}" parentId="{052B4AC8-00DC-4603-9BB8-5E221BD3E1F4}">
    <text>Agree</text>
  </threadedComment>
  <threadedComment ref="AN16" dT="2023-09-18T20:36:40.94" personId="{7E7E8635-A51A-EF4E-946F-3C70BC7788F2}" id="{3D8AA574-3F5C-4C81-ABD2-6364F2ED7041}">
    <text>Other 'P' annotations were within oscillating baselines</text>
  </threadedComment>
  <threadedComment ref="AN16" dT="2023-09-19T14:54:22.10" personId="{01718597-B5CE-8742-9C08-26D7D4591673}" id="{FA49E006-C2DA-4DEE-B7C8-0AA34B326615}" parentId="{3D8AA574-3F5C-4C81-ABD2-6364F2ED7041}">
    <text>Four 'P's in oscillation baseline. Delta taken at 1:47:07</text>
  </threadedComment>
  <threadedComment ref="AN16" dT="2023-09-19T19:04:27.85" personId="{7E7E8635-A51A-EF4E-946F-3C70BC7788F2}" id="{7CC8E344-ADEA-44F5-B7E7-72B6E61B390E}" parentId="{3D8AA574-3F5C-4C81-ABD2-6364F2ED7041}">
    <text>Five*</text>
  </threadedComment>
  <threadedComment ref="AO16" dT="2023-09-18T18:14:00.15" personId="{7E7E8635-A51A-EF4E-946F-3C70BC7788F2}" id="{67627158-BDF3-4E02-A25A-3E4F150070CD}">
    <text>Oscillating baseline</text>
  </threadedComment>
  <threadedComment ref="AO16" dT="2023-09-19T13:47:49.41" personId="{01718597-B5CE-8742-9C08-26D7D4591673}" id="{BA891222-1BC0-4448-AA62-26C41A9E9E01}" parentId="{67627158-BDF3-4E02-A25A-3E4F150070CD}">
    <text>Agree</text>
  </threadedComment>
  <threadedComment ref="AR16" dT="2023-09-18T20:39:17.80" personId="{7E7E8635-A51A-EF4E-946F-3C70BC7788F2}" id="{A7C073A6-3505-4F8A-A857-253E15D85D64}">
    <text>Oscillating baseline</text>
  </threadedComment>
  <threadedComment ref="AV16" dT="2023-09-19T17:20:58.82" personId="{7E7E8635-A51A-EF4E-946F-3C70BC7788F2}" id="{A1696ECA-178B-4BF3-8E05-433D76C94831}">
    <text>'Bupivacaine intrabdominal 4mls 0.5%'</text>
  </threadedComment>
  <threadedComment ref="AW16" dT="2023-09-18T20:43:00.56" personId="{7E7E8635-A51A-EF4E-946F-3C70BC7788F2}" id="{3DED2740-BF68-4F50-872F-7389953C60FB}">
    <text>Possibly lost contact with electrode</text>
  </threadedComment>
  <threadedComment ref="BE16" dT="2023-09-19T11:55:22.41" personId="{7E7E8635-A51A-EF4E-946F-3C70BC7788F2}" id="{482DCB42-11B1-47A4-8117-2A81D2031EC6}">
    <text>'Clamp'</text>
  </threadedComment>
  <threadedComment ref="BE16" dT="2023-09-19T15:07:37.61" personId="{01718597-B5CE-8742-9C08-26D7D4591673}" id="{85E36499-8015-4675-9C47-95F1A55D6610}" parentId="{482DCB42-11B1-47A4-8117-2A81D2031EC6}">
    <text>TP 38:44</text>
  </threadedComment>
  <threadedComment ref="BF16" dT="2023-09-19T11:55:32.33" personId="{7E7E8635-A51A-EF4E-946F-3C70BC7788F2}" id="{835B57DD-DC9B-43D6-94B6-0DA1F34C5B9B}">
    <text>'Clamp'</text>
  </threadedComment>
  <threadedComment ref="BG16" dT="2023-09-19T12:04:06.75" personId="{7E7E8635-A51A-EF4E-946F-3C70BC7788F2}" id="{9795C5A8-A8BF-4DC9-9399-3002E94BFB35}">
    <text>'Lidocaine 16 mg IV'</text>
  </threadedComment>
  <threadedComment ref="BH16" dT="2023-09-18T20:31:07.47" personId="{7E7E8635-A51A-EF4E-946F-3C70BC7788F2}" id="{CE5CD034-3CE9-49E5-BC97-DA623C2CA52D}">
    <text>Rotate dog to R lateral
TP:1:14:08</text>
  </threadedComment>
  <threadedComment ref="BI16" dT="2023-09-19T12:10:09.52" personId="{7E7E8635-A51A-EF4E-946F-3C70BC7788F2}" id="{FBFEA7D8-A4AC-4008-934B-B0D03F145FD8}">
    <text>'Turning dog to L Lateral'
TP: 1:38:21</text>
  </threadedComment>
  <threadedComment ref="BJ16" dT="2023-09-18T20:46:15.01" personId="{7E7E8635-A51A-EF4E-946F-3C70BC7788F2}" id="{9E70E7AB-67C5-47AB-9680-68E1FEA74D86}">
    <text>'Ketamine .04ml IV 
TP 1:42:43</text>
  </threadedComment>
  <threadedComment ref="BK16" dT="2023-09-19T17:14:05.61" personId="{7E7E8635-A51A-EF4E-946F-3C70BC7788F2}" id="{75875078-A92C-460D-8577-E93C38A82351}">
    <text>'reposition to dorsal'</text>
  </threadedComment>
  <threadedComment ref="A17" dT="2023-09-20T12:54:41.91" personId="{01718597-B5CE-8742-9C08-26D7D4591673}" id="{42F3C2E0-C285-4F66-BAC7-44702DD39674}">
    <text>Two traces for surgery, 2nd trace was ran under Ratona Amarel (2023-06-04 22:41)</text>
  </threadedComment>
  <threadedComment ref="D17" dT="2023-09-19T11:49:09.07" personId="{7E7E8635-A51A-EF4E-946F-3C70BC7788F2}" id="{3DFA2CA3-8E9F-43F6-B0D7-1DC2759FBEC3}">
    <text>'Induce anesthesia' FLATLINED</text>
  </threadedComment>
  <threadedComment ref="L17" dT="2023-09-19T11:51:56.24" personId="{7E7E8635-A51A-EF4E-946F-3C70BC7788F2}" id="{0454857B-461C-48C6-8059-EE7C1AF41229}">
    <text>'Arterial line'</text>
  </threadedComment>
  <threadedComment ref="L17" dT="2023-09-19T18:01:12.04" personId="{7E7E8635-A51A-EF4E-946F-3C70BC7788F2}" id="{C5BB7E65-1504-40DD-A034-B93CDD3D0C0A}" parentId="{0454857B-461C-48C6-8059-EE7C1AF41229}">
    <text>Arterial = cannula</text>
  </threadedComment>
  <threadedComment ref="AE17" dT="2023-09-20T15:08:22.40" personId="{53E04848-56C5-8E45-AAE2-D6DC782A2F30}" id="{638E51D9-1D1C-C24E-9408-66C673FD2CC2}">
    <text>Oscillating baseline</text>
  </threadedComment>
  <threadedComment ref="AO17" dT="2023-09-19T12:21:32.47" personId="{7E7E8635-A51A-EF4E-946F-3C70BC7788F2}" id="{47F9C53A-036A-40BD-A337-4FC794CA6F40}">
    <text xml:space="preserve">Oscillating Baseline </text>
  </threadedComment>
  <threadedComment ref="AQ17" dT="2023-09-19T12:21:32.47" personId="{7E7E8635-A51A-EF4E-946F-3C70BC7788F2}" id="{3CA45AA6-0185-430A-BAA0-0A3FEBFDA7B3}">
    <text xml:space="preserve">Oscillating Baseline </text>
  </threadedComment>
  <threadedComment ref="AR17" dT="2023-09-19T12:21:32.47" personId="{7E7E8635-A51A-EF4E-946F-3C70BC7788F2}" id="{A188CF08-260C-4800-876D-21462863ACA9}">
    <text xml:space="preserve">Oscillating Baseline </text>
  </threadedComment>
  <threadedComment ref="AR17" dT="2023-09-20T15:28:49.85" personId="{53E04848-56C5-8E45-AAE2-D6DC782A2F30}" id="{A2885F2A-F3AE-E04A-A466-D750312EA25B}" parentId="{A188CF08-260C-4800-876D-21462863ACA9}">
    <text xml:space="preserve">Annotation at 14:53, possibly a peak but baseline is oscillating and sloping. KH? </text>
  </threadedComment>
  <threadedComment ref="AS17" dT="2023-09-18T20:39:17.80" personId="{7E7E8635-A51A-EF4E-946F-3C70BC7788F2}" id="{0D9A600B-BA77-7B46-96F7-4B21590C20D4}">
    <text>Oscillating baseline</text>
  </threadedComment>
  <threadedComment ref="AT17" dT="2023-09-18T13:42:49.39" personId="{7E7E8635-A51A-EF4E-946F-3C70BC7788F2}" id="{20D94B5D-F39A-4DDD-859C-88F1840B3ECF}">
    <text xml:space="preserve">Removing arterial’ </text>
  </threadedComment>
  <threadedComment ref="AT17" dT="2023-09-19T15:47:34.81" personId="{01718597-B5CE-8742-9C08-26D7D4591673}" id="{F31F6387-B07E-4D12-8775-E595BB950688}" parentId="{20D94B5D-F39A-4DDD-859C-88F1840B3ECF}">
    <text>TP 49:25</text>
  </threadedComment>
  <threadedComment ref="AV17" dT="2023-09-19T18:07:50.86" personId="{7E7E8635-A51A-EF4E-946F-3C70BC7788F2}" id="{B103F8FE-110D-48EF-AD11-5AB22F0E3A7A}">
    <text>'Bupivacaine IP 3.2mls 0.5%'</text>
  </threadedComment>
  <threadedComment ref="AW17" dT="2023-09-19T12:21:32.47" personId="{7E7E8635-A51A-EF4E-946F-3C70BC7788F2}" id="{E59E42BB-F755-4040-BA3E-B20283E571CC}">
    <text xml:space="preserve">Oscillating Baseline </text>
  </threadedComment>
  <threadedComment ref="AX17" dT="2023-09-19T12:21:32.47" personId="{7E7E8635-A51A-EF4E-946F-3C70BC7788F2}" id="{9C15B2AC-F73C-4C33-931C-D02339CDF1D7}">
    <text xml:space="preserve">Oscillating Baseline </text>
  </threadedComment>
  <threadedComment ref="AY17" dT="2023-09-19T12:21:32.47" personId="{7E7E8635-A51A-EF4E-946F-3C70BC7788F2}" id="{E796528A-20ED-451B-9C4C-C626F74F9D77}">
    <text xml:space="preserve">Oscillating Baseline </text>
  </threadedComment>
  <threadedComment ref="BM17" dT="2023-09-19T18:11:35.05" personId="{7E7E8635-A51A-EF4E-946F-3C70BC7788F2}" id="{71142E44-C5F2-413A-B795-4DE80D4B3FC4}">
    <text>There is "Removing sx leads " but no peak related, do you want included - we did not find a perfect match for this with the annotations?</text>
  </threadedComment>
  <threadedComment ref="G18" dT="2023-09-19T12:44:26.04" personId="{7E7E8635-A51A-EF4E-946F-3C70BC7788F2}" id="{C0C187E8-CE94-4D65-A7E3-FBEE6E50B48B}">
    <text xml:space="preserve">Drop into and jump out of a flat line. </text>
  </threadedComment>
  <threadedComment ref="H18" dT="2023-09-19T12:44:26.04" personId="{7E7E8635-A51A-EF4E-946F-3C70BC7788F2}" id="{2BD59698-C469-48A6-B119-4B680199CF2D}">
    <text xml:space="preserve">Drop into and jump out of a flat line. </text>
  </threadedComment>
  <threadedComment ref="I18" dT="2023-09-19T12:50:34.45" personId="{7E7E8635-A51A-EF4E-946F-3C70BC7788F2}" id="{5A5E1515-F1B2-4F81-9851-121389FC6984}">
    <text>TP: 56:10</text>
  </threadedComment>
  <threadedComment ref="I18" dT="2023-09-19T15:52:14.18" personId="{01718597-B5CE-8742-9C08-26D7D4591673}" id="{44A3EECF-5767-4FD0-B03F-6421500399D2}" parentId="{5A5E1515-F1B2-4F81-9851-121389FC6984}">
    <text>Agree</text>
  </threadedComment>
  <threadedComment ref="K18" dT="2023-09-19T12:53:08.29" personId="{7E7E8635-A51A-EF4E-946F-3C70BC7788F2}" id="{3D624106-B542-4DCD-B359-40D489F6C959}">
    <text>TP: 1:00:30</text>
  </threadedComment>
  <threadedComment ref="K18" dT="2023-09-19T15:53:02.17" personId="{01718597-B5CE-8742-9C08-26D7D4591673}" id="{02FC6F88-30C0-4D50-871B-FDCC8EA7B5E2}" parentId="{3D624106-B542-4DCD-B359-40D489F6C959}">
    <text>Agree</text>
  </threadedComment>
  <threadedComment ref="L18" dT="2023-09-19T12:55:14.84" personId="{7E7E8635-A51A-EF4E-946F-3C70BC7788F2}" id="{04692EC3-0F22-4834-9ED0-F50FCD9C4F54}">
    <text>1:17:20</text>
  </threadedComment>
  <threadedComment ref="L18" dT="2023-09-19T21:00:06.20" personId="{01718597-B5CE-8742-9C08-26D7D4591673}" id="{BB674F2C-16C7-4B2B-9713-991CA6006D0C}" parentId="{04692EC3-0F22-4834-9ED0-F50FCD9C4F54}">
    <text>Annotated '2nd cannula'</text>
  </threadedComment>
  <threadedComment ref="U18" dT="2023-09-19T12:58:41.13" personId="{7E7E8635-A51A-EF4E-946F-3C70BC7788F2}" id="{44FA7E5F-FE41-45A6-9B1F-DB6C9FFD94F2}">
    <text>Baseline shift/drop
TP 2:07:16</text>
  </threadedComment>
  <threadedComment ref="AM18" dT="2023-09-20T00:35:22.72" personId="{01718597-B5CE-8742-9C08-26D7D4591673}" id="{E6323D61-9144-4B81-AB90-2E30BB5E42F7}">
    <text>TP 2:36:01 peak? -0.28</text>
  </threadedComment>
  <threadedComment ref="AM18" dT="2023-09-20T14:42:27.95" personId="{53E04848-56C5-8E45-AAE2-D6DC782A2F30}" id="{4DF25906-1847-5A4C-BD7F-F4EAA6765623}" parentId="{E6323D61-9144-4B81-AB90-2E30BB5E42F7}">
    <text xml:space="preserve">Greater than 10s away, but could take more time to perform the annotation </text>
  </threadedComment>
  <threadedComment ref="AV18" dT="2023-09-19T14:10:16.46" personId="{7E7E8635-A51A-EF4E-946F-3C70BC7788F2}" id="{0605A77E-C0B0-46DE-8678-796E3C3E40FB}">
    <text>'Bupivacaine IP 3.7mls'</text>
  </threadedComment>
  <threadedComment ref="AV18" dT="2023-09-20T00:32:33.45" personId="{01718597-B5CE-8742-9C08-26D7D4591673}" id="{F3C2E9AC-E24E-4F77-A9E3-9726CBA9A78E}" parentId="{0605A77E-C0B0-46DE-8678-796E3C3E40FB}">
    <text>TP 2:47:20</text>
  </threadedComment>
  <threadedComment ref="AZ18" dT="2023-09-19T14:15:18.14" personId="{7E7E8635-A51A-EF4E-946F-3C70BC7788F2}" id="{525A248C-2E26-4FB6-9532-CF540693B3A9}">
    <text>TP 3:00:46</text>
  </threadedComment>
  <threadedComment ref="AZ18" dT="2023-09-20T00:37:17.60" personId="{01718597-B5CE-8742-9C08-26D7D4591673}" id="{07DBCC8F-C0FC-4BB6-9F62-D308A7B52011}" parentId="{525A248C-2E26-4FB6-9532-CF540693B3A9}">
    <text>Agree</text>
  </threadedComment>
  <threadedComment ref="BB18" dT="2023-09-19T14:12:18.03" personId="{7E7E8635-A51A-EF4E-946F-3C70BC7788F2}" id="{9BE3ED4F-12B0-4524-A1B5-03D03163B673}">
    <text>'Transfer recover'</text>
  </threadedComment>
  <threadedComment ref="BE18" dT="2023-09-19T12:46:20.00" personId="{7E7E8635-A51A-EF4E-946F-3C70BC7788F2}" id="{EC059F2E-E4FE-49D3-B33C-FF449B297296}">
    <text>'Waiting on table, no stimulus'</text>
  </threadedComment>
  <threadedComment ref="BE18" dT="2023-09-19T12:46:36.35" personId="{7E7E8635-A51A-EF4E-946F-3C70BC7788F2}" id="{E38C008D-8EFF-4F9D-B212-2CC7C4BB8C3F}" parentId="{EC059F2E-E4FE-49D3-B33C-FF449B297296}">
    <text>TP: 34:17</text>
  </threadedComment>
  <threadedComment ref="BF18" dT="2023-09-19T11:57:35.19" personId="{7E7E8635-A51A-EF4E-946F-3C70BC7788F2}" id="{1C0B1252-CD1B-4FD8-884B-E3F5F37CF6FE}">
    <text>Clamp</text>
  </threadedComment>
  <threadedComment ref="BF18" dT="2023-09-20T00:41:47.40" personId="{01718597-B5CE-8742-9C08-26D7D4591673}" id="{739B7D1B-E09A-4C27-9051-E63A2D9FA706}" parentId="{1C0B1252-CD1B-4FD8-884B-E3F5F37CF6FE}">
    <text>I get -0.56 (TP 0:48:36)</text>
  </threadedComment>
  <threadedComment ref="BF18" dT="2023-09-20T14:44:15.61" personId="{53E04848-56C5-8E45-AAE2-D6DC782A2F30}" id="{CC06036F-0302-D547-AB7D-4620D223BB6D}" parentId="{1C0B1252-CD1B-4FD8-884B-E3F5F37CF6FE}">
    <text>AF agree</text>
  </threadedComment>
  <threadedComment ref="BF18" dT="2023-09-20T14:44:27.31" personId="{53E04848-56C5-8E45-AAE2-D6DC782A2F30}" id="{97B3EA4A-1515-7B49-888A-253909A01127}" parentId="{1C0B1252-CD1B-4FD8-884B-E3F5F37CF6FE}">
    <text>Changed from -0.57</text>
  </threadedComment>
  <threadedComment ref="BG18" dT="2023-09-19T12:49:21.18" personId="{7E7E8635-A51A-EF4E-946F-3C70BC7788F2}" id="{465FD94B-806A-4918-BE5F-FD01E641C279}">
    <text>'Moved patient slightly' Baseline drop/shift</text>
  </threadedComment>
  <threadedComment ref="E19" dT="2023-09-20T12:39:20.07" personId="{01718597-B5CE-8742-9C08-26D7D4591673}" id="{EF3A5D32-8BEA-4B36-8A7B-FC562415BDFB}">
    <text>First portion of cluster taken here, TP 0:15:03</text>
  </threadedComment>
  <threadedComment ref="AZ19" dT="2023-09-19T15:00:40.10" personId="{7E7E8635-A51A-EF4E-946F-3C70BC7788F2}" id="{DEF918E6-D4B0-44BE-8E45-26CA43EEEE3F}">
    <text>KH: Protocol has changed a bit, do you agree with this peak? TP: 1:58:13</text>
  </threadedComment>
  <threadedComment ref="BA19" dT="2023-09-19T15:03:40.54" personId="{7E7E8635-A51A-EF4E-946F-3C70BC7788F2}" id="{6779E078-5AE9-4E87-AC2B-37E67F7BDA92}">
    <text>KH: shift/drop here. Do we want to include?</text>
  </threadedComment>
  <threadedComment ref="BE19" dT="2023-09-19T15:08:45.65" personId="{7E7E8635-A51A-EF4E-946F-3C70BC7788F2}" id="{3898638C-C098-46E8-BB6D-68AAA3C5D0A6}">
    <text>TC - first one</text>
  </threadedComment>
  <threadedComment ref="BF19" dT="2023-09-18T13:54:43.30" personId="{7E7E8635-A51A-EF4E-946F-3C70BC7788F2}" id="{AF23C3CC-4EE4-4F87-B12F-C6E82909CCCE}">
    <text>'TC 2'</text>
  </threadedComment>
  <threadedComment ref="A20" dT="2023-09-20T12:55:29.82" personId="{01718597-B5CE-8742-9C08-26D7D4591673}" id="{6E118E9E-0B28-42DF-8836-1057DEFA57DE}">
    <text xml:space="preserve">Two traces ran during surgery, 1st trace (2023-06-04 21:46) </text>
  </threadedComment>
  <threadedComment ref="J20" dT="2023-09-19T19:32:03.00" personId="{7E7E8635-A51A-EF4E-946F-3C70BC7788F2}" id="{E5A37178-CEB3-4E47-975A-D3F6A5DE4A23}">
    <text>'2nd incision'</text>
  </threadedComment>
  <threadedComment ref="L20" dT="2023-09-19T19:32:34.49" personId="{7E7E8635-A51A-EF4E-946F-3C70BC7788F2}" id="{1083B36D-1C9A-4AEE-A2EB-FCA7DD6666E1}">
    <text>'2nd Cannula'</text>
  </threadedComment>
  <threadedComment ref="M20" dT="2023-09-19T18:17:30.01" personId="{7E7E8635-A51A-EF4E-946F-3C70BC7788F2}" id="{C03FE837-B33D-4BAF-A087-DF994FC7B227}">
    <text>'reinsert cannula'</text>
  </threadedComment>
  <threadedComment ref="AP20" dT="2023-09-20T13:40:09.88" personId="{01718597-B5CE-8742-9C08-26D7D4591673}" id="{4BBF19B3-34B0-417A-AC66-07736D4B0C64}">
    <text>Annotated '2nd ovary removed'</text>
  </threadedComment>
  <threadedComment ref="AV20" dT="2023-09-19T18:21:32.47" personId="{7E7E8635-A51A-EF4E-946F-3C70BC7788F2}" id="{310EBEFE-3F43-49DE-BA1A-666A794FB143}">
    <text>'Bupivacaine IP 4.6mls 0.5%'</text>
  </threadedComment>
  <threadedComment ref="AX20" dT="2023-09-20T13:42:33.65" personId="{01718597-B5CE-8742-9C08-26D7D4591673}" id="{5202442A-7C55-4DCF-8967-3B4C6C4B9236}">
    <text>Annotated 'just v for sutures'.</text>
  </threadedComment>
  <threadedComment ref="AZ20" dT="2023-09-19T15:31:12.38" personId="{7E7E8635-A51A-EF4E-946F-3C70BC7788F2}" id="{C6978FC2-17A2-4419-8561-295F72670949}">
    <text xml:space="preserve">KH: (AF Note from Data Analysis) Related to ‘W’, peak started about 10s after annotation but top of peak is greater than 10s away. 
Delta 1:29:42 to 1:29:45 = -1.22
</text>
  </threadedComment>
  <threadedComment ref="AZ20" dT="2023-09-20T13:45:55.09" personId="{01718597-B5CE-8742-9C08-26D7D4591673}" id="{7DB86F13-401C-4F4F-8BC8-D439CB9D5C3E}" parentId="{C6978FC2-17A2-4419-8561-295F72670949}">
    <text>I think we should include as this can take time?</text>
  </threadedComment>
  <threadedComment ref="BE20" dT="2023-09-19T18:15:50.83" personId="{7E7E8635-A51A-EF4E-946F-3C70BC7788F2}" id="{8CF4AA22-49A6-413E-B2F1-BBCE0CEF4A09}">
    <text>'towel clamps placed'</text>
  </threadedComment>
  <threadedComment ref="B25" dT="2023-06-05T16:04:43.35" personId="{53E04848-56C5-8E45-AAE2-D6DC782A2F30}" id="{E48215B6-FB8E-4F21-BC94-5B526ADC57C4}">
    <text>Trace at 2023-06-04 19:57 but no annotations</text>
  </threadedComment>
  <threadedComment ref="F57" dT="2023-09-08T23:22:38.36" personId="{1E679E25-CE89-4949-98A2-0C5A8D554582}" id="{80C7E939-0D1F-44BA-BFEF-72A55F79CE00}">
    <text>KH added on review</text>
  </threadedComment>
  <threadedComment ref="H57" dT="2023-09-08T23:23:34.76" personId="{1E679E25-CE89-4949-98A2-0C5A8D554582}" id="{355B5A49-0F3E-4412-B2EF-1AC9397AA3A6}">
    <text>KH added on review</text>
  </threadedComment>
  <threadedComment ref="I57" dT="2023-09-08T23:24:06.04" personId="{1E679E25-CE89-4949-98A2-0C5A8D554582}" id="{88678D47-D55C-4C6F-B614-BFBCDD3514D9}">
    <text>KH added on review</text>
  </threadedComment>
  <threadedComment ref="E63" dT="2023-09-08T22:36:35.41" personId="{1E679E25-CE89-4949-98A2-0C5A8D554582}" id="{4D5AD86E-56D9-4B1A-B728-96005D0763F4}">
    <text>KH calculated on review</text>
  </threadedComment>
  <threadedComment ref="F63" dT="2023-09-08T22:37:27.42" personId="{1E679E25-CE89-4949-98A2-0C5A8D554582}" id="{DE180810-B2C5-45A5-9C5D-6358E6334600}">
    <text>KH added value on review</text>
  </threadedComment>
  <threadedComment ref="G63" dT="2023-08-03T21:07:47.91" personId="{2D1D1D14-0E68-4513-A5E7-AEA6829FE8E5}" id="{D82AB0A5-FD46-42CC-83BD-EDECBE02F14A}">
    <text>Positive peak</text>
  </threadedComment>
  <threadedComment ref="E64" dT="2023-09-08T22:40:21.35" personId="{1E679E25-CE89-4949-98A2-0C5A8D554582}" id="{EC335216-58E4-4892-BACD-0B84D1DEA4A3}">
    <text>KH added on review</text>
  </threadedComment>
</ThreadedComments>
</file>

<file path=xl/threadedComments/threadedComment2.xml><?xml version="1.0" encoding="utf-8"?>
<ThreadedComments xmlns="http://schemas.microsoft.com/office/spreadsheetml/2018/threadedcomments" xmlns:x="http://schemas.openxmlformats.org/spreadsheetml/2006/main">
  <threadedComment ref="D11" dT="2023-09-20T14:59:42.79" personId="{53E04848-56C5-8E45-AAE2-D6DC782A2F30}" id="{808C5563-B7A0-C242-B12F-BE2670B8BE5C}">
    <text xml:space="preserve">If ‘J cannula replacement’ is considered J. However,  ’S’ is annotated just before this ’J cannula replacement’ annotation and S = Removal of cannula, so I think the peak here would be related to cannulation, and would need to add a peak for cannulation (G) . Maybe the annotation is both a port introduction and cannula replacement? </text>
  </threadedComment>
  <threadedComment ref="D11" dT="2023-09-20T15:10:38.77" personId="{53E04848-56C5-8E45-AAE2-D6DC782A2F30}" id="{43FB12F1-571E-BD42-8DBD-5184CDFEE5FD}" parentId="{808C5563-B7A0-C242-B12F-BE2670B8BE5C}">
    <text xml:space="preserve">KH thoughts? </text>
  </threadedComment>
  <threadedComment ref="D11" dT="2023-09-27T23:44:41.29" personId="{2D1D1D14-0E68-4513-A5E7-AEA6829FE8E5}" id="{32FA1093-9B42-41A1-8120-E497A0664080}" parentId="{808C5563-B7A0-C242-B12F-BE2670B8BE5C}">
    <text xml:space="preserve">I think this is too late in the trace to be J </text>
  </threadedComment>
  <threadedComment ref="E20" dT="2023-09-20T15:31:07.05" personId="{53E04848-56C5-8E45-AAE2-D6DC782A2F30}" id="{DAEC8436-B42E-DA4C-A47F-C1831F41445F}">
    <text xml:space="preserve">Three s annotations, including ‘remove arterial’. Added to main sheet </text>
  </threadedComment>
  <threadedComment ref="E20" dT="2023-09-20T15:41:09.25" personId="{01718597-B5CE-8742-9C08-26D7D4591673}" id="{8A09F070-6B18-48EA-800C-5A840985CAA5}" parentId="{DAEC8436-B42E-DA4C-A47F-C1831F41445F}">
    <text>Reviewed!</text>
  </threadedComment>
  <threadedComment ref="C25" dT="2023-09-20T14:52:07.66" personId="{53E04848-56C5-8E45-AAE2-D6DC782A2F30}" id="{6F3FDF93-9E27-F94D-BE57-6E67E62EDE0F}">
    <text xml:space="preserve">‘Recovery’ as well, could add in here? </text>
  </threadedComment>
  <threadedComment ref="C25" dT="2023-09-20T15:37:13.77" personId="{01718597-B5CE-8742-9C08-26D7D4591673}" id="{4740468F-62AC-4F38-BB1C-0C3656168886}" parentId="{6F3FDF93-9E27-F94D-BE57-6E67E62EDE0F}">
    <text>Added</text>
  </threadedComment>
  <threadedComment ref="A28" dT="2023-09-19T18:52:59.27" personId="{7E7E8635-A51A-EF4E-946F-3C70BC7788F2}" id="{21F63F0D-BF1E-478B-B287-D76DC141FAB9}">
    <text>TC, clamps, towel clamps</text>
  </threadedComment>
  <threadedComment ref="A28" dT="2023-09-28T14:05:54.77" personId="{2D1D1D14-0E68-4513-A5E7-AEA6829FE8E5}" id="{C4EB7682-9F9A-4C4F-87D2-990CA257B6F1}" parentId="{21F63F0D-BF1E-478B-B287-D76DC141FAB9}">
    <text>good</text>
  </threadedComment>
</ThreadedComments>
</file>

<file path=xl/threadedComments/threadedComment3.xml><?xml version="1.0" encoding="utf-8"?>
<ThreadedComments xmlns="http://schemas.microsoft.com/office/spreadsheetml/2018/threadedcomments" xmlns:x="http://schemas.openxmlformats.org/spreadsheetml/2006/main">
  <threadedComment ref="U1" dT="2023-06-28T15:33:12.18" personId="{7E7E8635-A51A-EF4E-946F-3C70BC7788F2}" id="{0C25A4DF-EAC0-4D13-837E-5E630A558AE6}">
    <text>MC Reviewed order of traces and automatic calculations for BAVG, BDelta, and PT AVG. All were correct.</text>
  </threadedComment>
  <threadedComment ref="G2" dT="2023-06-06T16:46:15.59" personId="{53E04848-56C5-8E45-AAE2-D6DC782A2F30}" id="{9CB59257-FB91-48E2-8576-D3FBEA06353A}">
    <text xml:space="preserve">Small peak at ‘D’ (related to transferring to SX suite) possibly related to movement? </text>
  </threadedComment>
  <threadedComment ref="G2" dT="2023-06-28T14:47:52.47" personId="{01718597-B5CE-8742-9C08-26D7D4591673}" id="{ADED80DA-BE76-4345-85A8-0333FC49E76A}" parentId="{9CB59257-FB91-48E2-8576-D3FBEA06353A}">
    <text xml:space="preserve">KH thoughts?
</text>
  </threadedComment>
  <threadedComment ref="G2" dT="2023-07-04T15:51:39.12" personId="{2D1D1D14-0E68-4513-A5E7-AEA6829FE8E5}" id="{970B3CAC-A840-4FA1-9291-2DCA2853F8E0}" parentId="{9CB59257-FB91-48E2-8576-D3FBEA06353A}">
    <text>Difficult to distinguish with background but small peak so no harm in including it here</text>
  </threadedComment>
  <threadedComment ref="H2" dT="2023-06-06T16:48:47.00" personId="{53E04848-56C5-8E45-AAE2-D6DC782A2F30}" id="{3688C248-0642-493A-9029-4C3FF76C4E39}">
    <text xml:space="preserve">Peak related to ‘K’ (tilting table) possibly caused by movement? </text>
  </threadedComment>
  <threadedComment ref="H2" dT="2023-06-28T14:50:05.18" personId="{01718597-B5CE-8742-9C08-26D7D4591673}" id="{636F1B6F-A760-460B-BDC1-68EAFF5FB8FC}" parentId="{3688C248-0642-493A-9029-4C3FF76C4E39}">
    <text xml:space="preserve">KH thoughts? </text>
  </threadedComment>
  <threadedComment ref="H2" dT="2023-07-04T15:55:35.53" personId="{2D1D1D14-0E68-4513-A5E7-AEA6829FE8E5}" id="{6A78E9DA-A55E-41AD-95A0-496C0D08FE01}" parentId="{3688C248-0642-493A-9029-4C3FF76C4E39}">
    <text>Agree likely linked to K annotation.  Caused a shift in the BAVG</text>
  </threadedComment>
  <threadedComment ref="I2" dT="2023-06-06T16:48:47.00" personId="{53E04848-56C5-8E45-AAE2-D6DC782A2F30}" id="{649C26EF-318C-4672-B4BB-9F0EB7DBE62C}">
    <text xml:space="preserve">Peak related to ‘K’ (tilting table) possibly caused by movement? </text>
  </threadedComment>
  <threadedComment ref="I2" dT="2023-06-28T14:51:31.26" personId="{01718597-B5CE-8742-9C08-26D7D4591673}" id="{4C5D62D1-2F27-4D3A-AA14-ED2A4C46A64C}" parentId="{649C26EF-318C-4672-B4BB-9F0EB7DBE62C}">
    <text>KH thoughts?</text>
  </threadedComment>
  <threadedComment ref="I2" dT="2023-07-04T15:56:38.91" personId="{2D1D1D14-0E68-4513-A5E7-AEA6829FE8E5}" id="{35B65D61-64D2-498B-9918-1937A6BC4421}" parentId="{649C26EF-318C-4672-B4BB-9F0EB7DBE62C}">
    <text>Would include here.  No way to tell if it was movement itself (sensor issue) or pain caused by the table movement.</text>
  </threadedComment>
  <threadedComment ref="J2" dT="2023-06-06T16:50:41.52" personId="{53E04848-56C5-8E45-AAE2-D6DC782A2F30}" id="{7317FF0B-C406-46B3-904B-003DB71A25D3}">
    <text xml:space="preserve">Related to ‘V’ (closing sutures) </text>
  </threadedComment>
  <threadedComment ref="K2" dT="2023-06-06T16:52:08.58" personId="{53E04848-56C5-8E45-AAE2-D6DC782A2F30}" id="{BCFEA43C-9935-4FCF-8F60-D13C32A729CF}">
    <text xml:space="preserve">Positive peak related to ‘W’ </text>
  </threadedComment>
  <threadedComment ref="K2" dT="2023-06-28T14:54:31.80" personId="{01718597-B5CE-8742-9C08-26D7D4591673}" id="{C8222AA0-A06A-4968-AD93-CF2BF4093DBA}" parentId="{BCFEA43C-9935-4FCF-8F60-D13C32A729CF}">
    <text>Agree</text>
  </threadedComment>
  <threadedComment ref="L2" dT="2023-06-06T16:53:29.45" personId="{53E04848-56C5-8E45-AAE2-D6DC782A2F30}" id="{255CBB19-3FCD-4290-9C76-DFD986DE60A3}">
    <text xml:space="preserve">Related to ‘X’ which is moving to kennel, so possibly related to movement? </text>
  </threadedComment>
  <threadedComment ref="C3" dT="2023-06-05T15:56:45.08" personId="{53E04848-56C5-8E45-AAE2-D6DC782A2F30}" id="{91794C8D-940E-41B9-AE87-3F3DFEA1E353}">
    <text xml:space="preserve">“Move to recovery” in following trace 2023-06-04 17:53 (02:53PM) </text>
  </threadedComment>
  <threadedComment ref="G3" dT="2023-06-07T12:49:47.33" personId="{53E04848-56C5-8E45-AAE2-D6DC782A2F30}" id="{DF638A4F-D929-4619-8905-796BFAFE2ADA}">
    <text xml:space="preserve">Related to ‘D’, baseline change or peak? I took delta from 27:33 to 27:37, but potentially could consider it a cluster from 27:33 to 27:45? </text>
  </threadedComment>
  <threadedComment ref="G3" dT="2023-06-28T15:32:24.40" personId="{01718597-B5CE-8742-9C08-26D7D4591673}" id="{6F3E7252-2902-46BA-8E59-8A8931A2D861}" parentId="{DF638A4F-D929-4619-8905-796BFAFE2ADA}">
    <text>KH thoughts - I think this is a baseline change, with some movements peaks? Removed (-1.56)</text>
  </threadedComment>
  <threadedComment ref="G3" dT="2023-07-04T16:25:56.50" personId="{2D1D1D14-0E68-4513-A5E7-AEA6829FE8E5}" id="{944CF1D3-DE2A-45FC-B037-92A62AAFC962}" parentId="{DF638A4F-D929-4619-8905-796BFAFE2ADA}">
    <text xml:space="preserve">Agree, there is something at 27:48 but that's too far out correct?  </text>
  </threadedComment>
  <threadedComment ref="H3" dT="2023-06-06T16:56:31.68" personId="{53E04848-56C5-8E45-AAE2-D6DC782A2F30}" id="{BBE76CD2-E1AC-4730-8F7A-655ED5B7883B}">
    <text xml:space="preserve">Related to ‘Towel clamps to skin’, this was not given in annotations list, do we want to include this? </text>
  </threadedComment>
  <threadedComment ref="H3" dT="2023-07-04T16:26:08.88" personId="{2D1D1D14-0E68-4513-A5E7-AEA6829FE8E5}" id="{A7062FCB-7790-4D36-ADD9-B42606818C8A}" parentId="{BBE76CD2-E1AC-4730-8F7A-655ED5B7883B}">
    <text>Yes please</text>
  </threadedComment>
  <threadedComment ref="I3" dT="2023-06-06T16:58:07.57" personId="{53E04848-56C5-8E45-AAE2-D6DC782A2F30}" id="{D1449CAC-54D4-48E9-9652-8DECB3B38C10}">
    <text xml:space="preserve">Related to ‘Towel clamp’, this was not given in annotations list, do we want to include this? </text>
  </threadedComment>
  <threadedComment ref="I3" dT="2023-07-04T16:29:14.57" personId="{2D1D1D14-0E68-4513-A5E7-AEA6829FE8E5}" id="{FC7BFE71-72B4-498F-9E9C-81A8BA718AB2}" parentId="{D1449CAC-54D4-48E9-9652-8DECB3B38C10}">
    <text>Yes please</text>
  </threadedComment>
  <threadedComment ref="J3" dT="2023-06-06T16:58:55.51" personId="{53E04848-56C5-8E45-AAE2-D6DC782A2F30}" id="{959F7487-AAC2-4077-BF86-805A03D66E38}">
    <text>‘F’</text>
  </threadedComment>
  <threadedComment ref="K3" dT="2023-06-07T12:52:51.76" personId="{53E04848-56C5-8E45-AAE2-D6DC782A2F30}" id="{ED34BEE5-96CD-4FB6-A24F-E514BCD891F6}">
    <text>Related to ‘another incision’</text>
  </threadedComment>
  <threadedComment ref="L3" dT="2023-06-07T12:58:07.91" personId="{53E04848-56C5-8E45-AAE2-D6DC782A2F30}" id="{05841363-D07A-4D73-BF68-86F411419947}">
    <text>Peak at 53:36, possibly related to ‘G’, but it is ~ 20s after the annotation. ‘G’ is related to cannulation which could take some time to perform, do we include? I calculated it in case we decide to use it</text>
  </threadedComment>
  <threadedComment ref="L3" dT="2023-06-28T15:44:10.16" personId="{01718597-B5CE-8742-9C08-26D7D4591673}" id="{261DD5EE-DC8A-4FFE-8C49-0A528BF3F251}" parentId="{05841363-D07A-4D73-BF68-86F411419947}">
    <text xml:space="preserve">I agree, this can take time, KH? </text>
  </threadedComment>
  <threadedComment ref="L3" dT="2023-07-04T16:29:46.86" personId="{2D1D1D14-0E68-4513-A5E7-AEA6829FE8E5}" id="{D8E8FDD0-6DAC-43C9-8A65-2BAF75A57879}" parentId="{05841363-D07A-4D73-BF68-86F411419947}">
    <text>Would include yes</text>
  </threadedComment>
  <threadedComment ref="M3" dT="2023-06-07T13:01:40.23" personId="{53E04848-56C5-8E45-AAE2-D6DC782A2F30}" id="{609F6137-F26E-4EBF-8FEB-AEA57C1EF34E}">
    <text xml:space="preserve">I can’t see an obvious peak at ‘H’ because of oscillating baseline, could take cluster from 56:22 to 56:38 (= -1.94)?? </text>
  </threadedComment>
  <threadedComment ref="M3" dT="2023-06-28T16:27:19.59" personId="{01718597-B5CE-8742-9C08-26D7D4591673}" id="{A55EEC46-A029-41EA-80F0-F69D15FBB9F7}" parentId="{609F6137-F26E-4EBF-8FEB-AEA57C1EF34E}">
    <text>Too difficult to decide due to oscillating baseline.</text>
  </threadedComment>
  <threadedComment ref="N3" dT="2023-06-07T13:02:14.03" personId="{53E04848-56C5-8E45-AAE2-D6DC782A2F30}" id="{AE0BFD33-5971-4891-8EE8-3BE05D407AA2}">
    <text>Very large baseline change at ‘I’ 
‘I’ is annotated at 59:21, the baseline change starts at 59:09 and ends at around 59:50. 
Delta from 59:09 to 59:50 = -21.18
Delta from annotation to 59:50 = -9.8 
Should we include since it looks like a baseline change?</text>
  </threadedComment>
  <threadedComment ref="N3" dT="2023-06-28T15:48:26.01" personId="{01718597-B5CE-8742-9C08-26D7D4591673}" id="{FB3A24B0-7D43-41DF-B3C0-24F9BEA5564C}" parentId="{AE0BFD33-5971-4891-8EE8-3BE05D407AA2}">
    <text>MC/GV agree on a baseline change for this annotation also too difficult to decide due to oscillating baseline.</text>
  </threadedComment>
  <threadedComment ref="O3" dT="2023-06-07T13:19:49.12" personId="{53E04848-56C5-8E45-AAE2-D6DC782A2F30}" id="{BAF09F06-FA9B-45A7-BC1C-E4755DD1448A}">
    <text>‘J’</text>
  </threadedComment>
  <threadedComment ref="O3" dT="2023-06-07T13:20:38.17" personId="{53E04848-56C5-8E45-AAE2-D6DC782A2F30}" id="{5F5290B2-ABF6-46ED-B197-1CDA5F46812D}" parentId="{BAF09F06-FA9B-45A7-BC1C-E4755DD1448A}">
    <text>Delta from 1:04:40 to 1:04:49</text>
  </threadedComment>
  <threadedComment ref="O3" dT="2023-06-28T16:26:24.03" personId="{01718597-B5CE-8742-9C08-26D7D4591673}" id="{CFD549D0-B4E8-4A32-820A-7672569EA9A8}" parentId="{BAF09F06-FA9B-45A7-BC1C-E4755DD1448A}">
    <text>Baseline change so deleted (-3:49)</text>
  </threadedComment>
  <threadedComment ref="P3" dT="2023-06-07T13:22:33.61" personId="{53E04848-56C5-8E45-AAE2-D6DC782A2F30}" id="{1B98AAEF-3F64-4C89-AD0E-DE579835501F}">
    <text>Oscillating baseline or cluster or peaks at ‘L’ (1:10:44)?? ‘L’ is related to retracting organs..</text>
  </threadedComment>
  <threadedComment ref="P3" dT="2023-06-28T16:28:42.24" personId="{01718597-B5CE-8742-9C08-26D7D4591673}" id="{DFB7A7E7-23E9-4751-AD47-11FC09BDF6BC}" parentId="{1B98AAEF-3F64-4C89-AD0E-DE579835501F}">
    <text>Too difficult to decide due to oscillating baseline.</text>
  </threadedComment>
  <threadedComment ref="Q3" dT="2023-06-07T13:23:46.36" personId="{53E04848-56C5-8E45-AAE2-D6DC782A2F30}" id="{542344CC-98C4-4B54-A188-BDFCC8A61AB0}">
    <text xml:space="preserve">‘L’ 	</text>
  </threadedComment>
  <threadedComment ref="R3" dT="2023-06-07T13:33:57.19" personId="{53E04848-56C5-8E45-AAE2-D6DC782A2F30}" id="{224774CE-C638-4CAB-A8C3-D44AB89891BB}">
    <text xml:space="preserve">Took the highest point after ’N’ to the lowest point in cluster (1:22:13 - 1:22:48), but if taking the largest peak in the cluster it would = -27.28 (1:22:39 - 1:22:48) but this peak would be further than 10s away from the annotation. </text>
  </threadedComment>
  <threadedComment ref="R3" dT="2023-06-28T16:24:37.19" personId="{01718597-B5CE-8742-9C08-26D7D4591673}" id="{8262B505-E0A5-40F0-A5A0-CE5333828B35}" parentId="{224774CE-C638-4CAB-A8C3-D44AB89891BB}">
    <text xml:space="preserve">MC/GV agree - KH thoughts? </text>
  </threadedComment>
  <threadedComment ref="R3" dT="2023-07-04T16:34:26.38" personId="{2D1D1D14-0E68-4513-A5E7-AEA6829FE8E5}" id="{8FB3B6A8-EF87-4CEA-BC9E-FAFDCB7B20BA}" parentId="{224774CE-C638-4CAB-A8C3-D44AB89891BB}">
    <text>ok</text>
  </threadedComment>
  <threadedComment ref="S3" dT="2023-06-07T13:35:31.29" personId="{53E04848-56C5-8E45-AAE2-D6DC782A2F30}" id="{5D1826C0-07DB-4BDC-BAA7-AB4AD17F2C16}">
    <text>Related to ‘J cannula replacement’</text>
  </threadedComment>
  <threadedComment ref="T3" dT="2023-06-07T13:47:10.40" personId="{53E04848-56C5-8E45-AAE2-D6DC782A2F30}" id="{E54A1170-1C17-4B8A-A2EE-11FEFAADA67D}">
    <text xml:space="preserve">“P”	</text>
  </threadedComment>
  <threadedComment ref="B4" dT="2023-06-05T18:25:28.68" personId="{53E04848-56C5-8E45-AAE2-D6DC782A2F30}" id="{3AEAC1A0-AE84-44E7-9336-40AD184504BD}">
    <text>Two traces for surgery, 2nd trace was ran under Ratona Amarel (2023-06-04 22:41)</text>
  </threadedComment>
  <threadedComment ref="G4" dT="2023-06-07T13:49:29.85" personId="{53E04848-56C5-8E45-AAE2-D6DC782A2F30}" id="{3F7BC63C-D061-4EDD-99F7-700A06AE897D}">
    <text xml:space="preserve">‘A’, looks somewhat like an artifact peak? </text>
  </threadedComment>
  <threadedComment ref="H4" dT="2023-06-07T13:50:15.88" personId="{53E04848-56C5-8E45-AAE2-D6DC782A2F30}" id="{166F2A71-74F0-4DFB-AD1E-2B813FE605B0}">
    <text>‘C’</text>
  </threadedComment>
  <threadedComment ref="I4" dT="2023-06-07T13:51:11.92" personId="{53E04848-56C5-8E45-AAE2-D6DC782A2F30}" id="{D63C008D-1AED-4476-80E7-C60C77428306}">
    <text>‘Arterial line’</text>
  </threadedComment>
  <threadedComment ref="J4" dT="2023-06-07T13:57:15.63" personId="{53E04848-56C5-8E45-AAE2-D6DC782A2F30}" id="{97DC747C-86B8-43E5-AFE0-437751351759}">
    <text>The following annotations are ran patient “Ratona Amarel” trace ID 2023-06-04 22:41</text>
  </threadedComment>
  <threadedComment ref="J4" dT="2023-06-07T13:58:09.64" personId="{53E04848-56C5-8E45-AAE2-D6DC782A2F30}" id="{1DDE5F0A-1FB7-44BE-8AB1-EA095D039FB2}" parentId="{97DC747C-86B8-43E5-AFE0-437751351759}">
    <text>Related to ‘K’, so possibly just movement peak</text>
  </threadedComment>
  <threadedComment ref="K4" dT="2023-06-07T14:10:48.13" personId="{53E04848-56C5-8E45-AAE2-D6DC782A2F30}" id="{DF82543E-792E-4FDB-9543-D69DFCDCE544}">
    <text>’S’</text>
  </threadedComment>
  <threadedComment ref="K4" dT="2023-06-28T15:35:26.07" personId="{7E7E8635-A51A-EF4E-946F-3C70BC7788F2}" id="{E9043C6E-C224-43AA-93D5-FD3F335A494E}" parentId="{DF82543E-792E-4FDB-9543-D69DFCDCE544}">
    <text>Baseline Change deleted -0.61.</text>
  </threadedComment>
  <threadedComment ref="K4" dT="2023-06-28T15:36:04.35" personId="{7E7E8635-A51A-EF4E-946F-3C70BC7788F2}" id="{3D61010B-331D-4526-8474-C8CABA1D4595}" parentId="{DF82543E-792E-4FDB-9543-D69DFCDCE544}">
    <text>Purple peak is &gt; 10s from annotation. KH?</text>
  </threadedComment>
  <threadedComment ref="K4" dT="2023-07-04T17:34:12.56" personId="{2D1D1D14-0E68-4513-A5E7-AEA6829FE8E5}" id="{C6B8027A-EFB3-4CA5-B089-159325516910}" parentId="{DF82543E-792E-4FDB-9543-D69DFCDCE544}">
    <text xml:space="preserve">Too far out </text>
  </threadedComment>
  <threadedComment ref="L4" dT="2023-06-07T14:13:17.11" personId="{53E04848-56C5-8E45-AAE2-D6DC782A2F30}" id="{DA24F3E7-C04F-476B-8D2B-10297EC6C926}">
    <text xml:space="preserve">‘Removing arterial’ baseline change or peak? </text>
  </threadedComment>
  <threadedComment ref="Y4" dT="2023-06-07T13:57:15.63" personId="{53E04848-56C5-8E45-AAE2-D6DC782A2F30}" id="{EB1368B5-6302-42CD-BD8A-017BC7B67103}">
    <text>The following annotations are ran patient “Ratona Amarel” trace ID 2023-06-04 22:41</text>
  </threadedComment>
  <threadedComment ref="G5" dT="2023-06-07T14:21:14.06" personId="{53E04848-56C5-8E45-AAE2-D6DC782A2F30}" id="{080C8D4D-4B02-4FFA-921B-27BBFC9B7874}">
    <text xml:space="preserve">‘A’ </text>
  </threadedComment>
  <threadedComment ref="H5" dT="2023-06-07T14:26:43.37" personId="{53E04848-56C5-8E45-AAE2-D6DC782A2F30}" id="{5F6DCA39-716F-4451-8B07-B383ABEC9033}">
    <text xml:space="preserve">Very large change at ‘E’ and then flatlines at -245, should we ignore this? </text>
  </threadedComment>
  <threadedComment ref="H5" dT="2023-06-28T17:24:15.76" personId="{01718597-B5CE-8742-9C08-26D7D4591673}" id="{CE189741-8F1F-47AA-BCC9-1F99F1751674}" parentId="{5F6DCA39-716F-4451-8B07-B383ABEC9033}">
    <text>Think we should ignore as it appears as a sensor attachment issue.</text>
  </threadedComment>
  <threadedComment ref="H5" dT="2023-07-04T17:14:22.62" personId="{2D1D1D14-0E68-4513-A5E7-AEA6829FE8E5}" id="{DC755146-42F3-47CC-915D-554D524744CE}" parentId="{5F6DCA39-716F-4451-8B07-B383ABEC9033}">
    <text>Agree</text>
  </threadedComment>
  <threadedComment ref="I5" dT="2023-06-07T14:28:06.45" personId="{53E04848-56C5-8E45-AAE2-D6DC782A2F30}" id="{C27729E6-A024-4CAB-A90C-D02986A95396}">
    <text>‘Towel clamps through skin’</text>
  </threadedComment>
  <threadedComment ref="J5" dT="2023-06-07T14:32:16.39" personId="{53E04848-56C5-8E45-AAE2-D6DC782A2F30}" id="{505FB164-7224-48EE-A597-1D6611C7D112}">
    <text xml:space="preserve">‘H’ </text>
  </threadedComment>
  <threadedComment ref="K5" dT="2023-06-07T14:37:51.82" personId="{53E04848-56C5-8E45-AAE2-D6DC782A2F30}" id="{F8E7DB9D-C874-42AB-9599-7E85B1E8B0F0}">
    <text xml:space="preserve">‘K’ maybe related to movement? </text>
  </threadedComment>
  <threadedComment ref="K5" dT="2023-06-28T17:34:23.10" personId="{01718597-B5CE-8742-9C08-26D7D4591673}" id="{C1CA3776-DBC5-4B35-AB5B-8B5842573423}" parentId="{F8E7DB9D-C874-42AB-9599-7E85B1E8B0F0}">
    <text>Removed as this is more of a baseline change (prev. -0.58)</text>
  </threadedComment>
  <threadedComment ref="L5" dT="2023-06-07T14:41:53.60" personId="{53E04848-56C5-8E45-AAE2-D6DC782A2F30}" id="{55B49BAE-A91B-40E8-9EDA-6199D11B9DEE}">
    <text>‘W’ there are two peaks just great than 10s away on either side of the annotation
Delta before ‘W’ 
3:00:43 to 3:00:49 (-0.71) 
Delta after ‘W’ 3:01:12 to 3:01:15 (-3.99)</text>
  </threadedComment>
  <threadedComment ref="L5" dT="2023-06-28T18:08:04.39" personId="{01718597-B5CE-8742-9C08-26D7D4591673}" id="{AF5A2D28-4776-4C60-8C6B-15AFF66A4854}" parentId="{55B49BAE-A91B-40E8-9EDA-6199D11B9DEE}">
    <text>KH thoughts?</text>
  </threadedComment>
  <threadedComment ref="L5" dT="2023-07-04T17:17:58.19" personId="{2D1D1D14-0E68-4513-A5E7-AEA6829FE8E5}" id="{31FF32F8-F5A1-49CB-AB44-C0E8E2F86E8B}" parentId="{55B49BAE-A91B-40E8-9EDA-6199D11B9DEE}">
    <text>Perhaps too far out to be sure</text>
  </threadedComment>
  <threadedComment ref="G6" dT="2023-06-07T14:44:20.67" personId="{53E04848-56C5-8E45-AAE2-D6DC782A2F30}" id="{7DF1B376-07EC-4F88-A523-29A28354197C}">
    <text>‘C’</text>
  </threadedComment>
  <threadedComment ref="G6" dT="2023-06-28T18:11:37.56" personId="{7E7E8635-A51A-EF4E-946F-3C70BC7788F2}" id="{BA3B3794-B636-452A-BC7E-B2D5859C5F00}" parentId="{7DF1B376-07EC-4F88-A523-29A28354197C}">
    <text xml:space="preserve">Went with largest acute peak in the cluster. </text>
  </threadedComment>
  <threadedComment ref="G6" dT="2023-06-28T18:11:57.53" personId="{7E7E8635-A51A-EF4E-946F-3C70BC7788F2}" id="{5504038D-2DCB-4520-9E62-2F9B0E0EEA2D}" parentId="{7DF1B376-07EC-4F88-A523-29A28354197C}">
    <text>Removed -1.12</text>
  </threadedComment>
  <threadedComment ref="H6" dT="2023-06-07T14:45:00.48" personId="{53E04848-56C5-8E45-AAE2-D6DC782A2F30}" id="{E777F9D1-E704-4197-9FDF-335AB4E5901E}">
    <text>‘D’</text>
  </threadedComment>
  <threadedComment ref="I6" dT="2023-06-07T14:46:23.74" personId="{53E04848-56C5-8E45-AAE2-D6DC782A2F30}" id="{72F7D639-62E5-48B7-B85C-B9F7A5819DD2}">
    <text xml:space="preserve">‘K’ movement? </text>
  </threadedComment>
  <threadedComment ref="I6" dT="2023-07-04T17:56:26.67" personId="{2D1D1D14-0E68-4513-A5E7-AEA6829FE8E5}" id="{4C316B1F-9F65-4125-AC85-2E44276A101C}" parentId="{72F7D639-62E5-48B7-B85C-B9F7A5819DD2}">
    <text>Might be but ok to log as that</text>
  </threadedComment>
  <threadedComment ref="J6" dT="2023-06-07T14:46:23.74" personId="{53E04848-56C5-8E45-AAE2-D6DC782A2F30}" id="{FC4DC9B5-0A92-488B-87CA-03DBDCCDDF21}">
    <text xml:space="preserve">‘K’ movement? </text>
  </threadedComment>
  <threadedComment ref="J6" dT="2023-07-04T17:56:37.71" personId="{2D1D1D14-0E68-4513-A5E7-AEA6829FE8E5}" id="{DF29200F-9F5C-40AB-B5B8-850D6D823A02}" parentId="{FC4DC9B5-0A92-488B-87CA-03DBDCCDDF21}">
    <text>Might be but ok to log as that</text>
  </threadedComment>
  <threadedComment ref="K6" dT="2023-06-07T14:53:14.39" personId="{53E04848-56C5-8E45-AAE2-D6DC782A2F30}" id="{5087B686-9341-453D-BB43-1EED68F811F6}">
    <text xml:space="preserve">Small peaks at ‘K’ (1:21:38) and at ‘I’ (1:22:06), deltas are -0.35 and -0.39, respectively. Include?? </text>
  </threadedComment>
  <threadedComment ref="K6" dT="2023-06-28T17:24:37.41" personId="{7E7E8635-A51A-EF4E-946F-3C70BC7788F2}" id="{3DF53AFB-5459-4524-88F1-F8240695CBF7}" parentId="{5087B686-9341-453D-BB43-1EED68F811F6}">
    <text>BT, not included.</text>
  </threadedComment>
  <threadedComment ref="L6" dT="2023-06-07T14:54:03.15" personId="{53E04848-56C5-8E45-AAE2-D6DC782A2F30}" id="{C2A4D63F-4362-4F02-8301-7874455779CE}">
    <text>‘V’</text>
  </threadedComment>
  <threadedComment ref="M6" dT="2023-06-07T14:56:00.82" personId="{53E04848-56C5-8E45-AAE2-D6DC782A2F30}" id="{09BF022C-4371-4B0F-9E70-8B2D8EE9F190}">
    <text xml:space="preserve">Small peak at ‘TC’ 1:50:01, delta is -0.48. Include?? 	</text>
  </threadedComment>
  <threadedComment ref="M6" dT="2023-06-28T17:25:58.29" personId="{7E7E8635-A51A-EF4E-946F-3C70BC7788F2}" id="{CA8B28EF-2B89-4E90-AFFD-C0A93AE2087A}" parentId="{09BF022C-4371-4B0F-9E70-8B2D8EE9F190}">
    <text>Include because would round to 0.5 with one decimal place.</text>
  </threadedComment>
  <threadedComment ref="N6" dT="2023-06-07T14:57:24.23" personId="{53E04848-56C5-8E45-AAE2-D6DC782A2F30}" id="{5238DAF9-D9F3-4F1E-900B-D6BC1E37AAFB}">
    <text xml:space="preserve">‘W done’. Baseline change or peak? </text>
  </threadedComment>
  <threadedComment ref="N6" dT="2023-06-28T19:08:48.61" personId="{7E7E8635-A51A-EF4E-946F-3C70BC7788F2}" id="{A16F57E2-6E85-4096-AADA-1ECA3281D8E2}" parentId="{5238DAF9-D9F3-4F1E-900B-D6BC1E37AAFB}">
    <text>Peak, agree</text>
  </threadedComment>
  <threadedComment ref="B7" dT="2023-06-05T18:52:22.36" personId="{53E04848-56C5-8E45-AAE2-D6DC782A2F30}" id="{2104B7C7-9403-4F15-9D78-446EB11E690B}">
    <text>Two traces ran during surgery, 1st trace used for BI, 2nd trace (2023-06-04 21:46) used fro BF</text>
  </threadedComment>
  <threadedComment ref="B7" dT="2023-06-28T18:49:23.10" personId="{7E7E8635-A51A-EF4E-946F-3C70BC7788F2}" id="{B4089E3E-5D56-4954-BB2A-C83BC613C979}" parentId="{2104B7C7-9403-4F15-9D78-446EB11E690B}">
    <text>No acute peaks present in first trace.</text>
  </threadedComment>
  <threadedComment ref="C7" dT="2023-06-28T18:49:58.81" personId="{7E7E8635-A51A-EF4E-946F-3C70BC7788F2}" id="{416F7CB2-32D5-472D-8C56-294B3946CDCF}">
    <text>2nd trace information</text>
  </threadedComment>
  <threadedComment ref="G7" dT="2023-06-07T14:59:12.57" personId="{53E04848-56C5-8E45-AAE2-D6DC782A2F30}" id="{4BA3D5BA-0D8E-4C8E-86F0-7603CAF01673}">
    <text xml:space="preserve">+ve peak at ‘D’ </text>
  </threadedComment>
  <threadedComment ref="G7" dT="2023-06-28T19:19:25.14" personId="{7E7E8635-A51A-EF4E-946F-3C70BC7788F2}" id="{3C408463-F246-42AC-848E-633CC7B30E69}" parentId="{4BA3D5BA-0D8E-4C8E-86F0-7603CAF01673}">
    <text>In 21:46 trace</text>
  </threadedComment>
  <threadedComment ref="G7" dT="2023-08-03T20:40:52.85" personId="{2D1D1D14-0E68-4513-A5E7-AEA6829FE8E5}" id="{097838AC-0064-4D78-B407-F9D720987365}" parentId="{4BA3D5BA-0D8E-4C8E-86F0-7603CAF01673}">
    <text>Looks like some connection issues</text>
  </threadedComment>
  <threadedComment ref="H7" dT="2023-06-07T15:01:48.85" personId="{53E04848-56C5-8E45-AAE2-D6DC782A2F30}" id="{13170169-B87C-467C-B0F2-F2383384B7AB}">
    <text xml:space="preserve">The following annotations are run under the next trace 2023-06-04 22:40 </text>
  </threadedComment>
  <threadedComment ref="H7" dT="2023-06-07T15:02:18.47" personId="{53E04848-56C5-8E45-AAE2-D6DC782A2F30}" id="{98A01C41-0503-4DF6-BE89-3F971B53C1FF}" parentId="{13170169-B87C-467C-B0F2-F2383384B7AB}">
    <text xml:space="preserve">Related to ‘K’, movement? </text>
  </threadedComment>
  <threadedComment ref="H7" dT="2023-06-28T19:19:49.78" personId="{7E7E8635-A51A-EF4E-946F-3C70BC7788F2}" id="{88706DC2-C6A1-461C-8B94-465F79174101}" parentId="{13170169-B87C-467C-B0F2-F2383384B7AB}">
    <text>KH?</text>
  </threadedComment>
  <threadedComment ref="H7" dT="2023-07-06T11:41:09.35" personId="{2D1D1D14-0E68-4513-A5E7-AEA6829FE8E5}" id="{C359A8EF-99E6-4BD6-9C4C-8630745ED528}" parentId="{13170169-B87C-467C-B0F2-F2383384B7AB}">
    <text>yes</text>
  </threadedComment>
  <threadedComment ref="I7" dT="2023-06-07T15:04:30.53" personId="{53E04848-56C5-8E45-AAE2-D6DC782A2F30}" id="{4E45E1EB-CAB4-44B4-A3A1-2D646B0B76E6}">
    <text>Related to ‘W’, peak started about 10s after annotation but top of peak is greater than 10s away. 
Delta 1:29:42 to 1:29:45 = -1.22</text>
  </threadedComment>
  <threadedComment ref="J28" dT="2023-06-06T16:46:15.59" personId="{53E04848-56C5-8E45-AAE2-D6DC782A2F30}" id="{1E557631-E907-4DDD-A7A9-2232D6667DB6}">
    <text xml:space="preserve">Small peak at ‘D’ (related to transferring to SX suite) possibly related to movement? </text>
  </threadedComment>
  <threadedComment ref="J28" dT="2023-06-28T14:47:52.47" personId="{01718597-B5CE-8742-9C08-26D7D4591673}" id="{1398725B-36C2-4A6B-BC02-E7ED6ABDED73}" parentId="{1E557631-E907-4DDD-A7A9-2232D6667DB6}">
    <text xml:space="preserve">KH thoughts?
</text>
  </threadedComment>
  <threadedComment ref="J28" dT="2023-07-04T15:51:39.12" personId="{2D1D1D14-0E68-4513-A5E7-AEA6829FE8E5}" id="{3EFDEB5A-DCEF-432E-B726-C4458CE67270}" parentId="{1E557631-E907-4DDD-A7A9-2232D6667DB6}">
    <text>Difficult to distinguish with background but small peak so no harm in including it here</text>
  </threadedComment>
  <threadedComment ref="R28" dT="2023-06-06T16:48:47.00" personId="{53E04848-56C5-8E45-AAE2-D6DC782A2F30}" id="{AC5CDFAA-595F-4403-9238-0DC9D26818F9}">
    <text xml:space="preserve">Peak related to ‘K’ (tilting table) possibly caused by movement? </text>
  </threadedComment>
  <threadedComment ref="R28" dT="2023-06-28T14:50:05.18" personId="{01718597-B5CE-8742-9C08-26D7D4591673}" id="{298F1653-E377-452A-BD1F-95EE2C3DA8A5}" parentId="{AC5CDFAA-595F-4403-9238-0DC9D26818F9}">
    <text xml:space="preserve">KH thoughts? </text>
  </threadedComment>
  <threadedComment ref="R28" dT="2023-07-04T15:55:35.53" personId="{2D1D1D14-0E68-4513-A5E7-AEA6829FE8E5}" id="{53700B81-FAEB-4EDA-B6E2-D5A5C79CB0DF}" parentId="{AC5CDFAA-595F-4403-9238-0DC9D26818F9}">
    <text>Agree likely linked to K annotation.  Caused a shift in the BAVG</text>
  </threadedComment>
  <threadedComment ref="S28" dT="2023-06-06T16:48:47.00" personId="{53E04848-56C5-8E45-AAE2-D6DC782A2F30}" id="{1531365D-8591-4BE4-90A2-1AF5F36AF59C}">
    <text xml:space="preserve">Peak related to ‘K’ (tilting table) possibly caused by movement? </text>
  </threadedComment>
  <threadedComment ref="S28" dT="2023-06-28T14:51:31.26" personId="{01718597-B5CE-8742-9C08-26D7D4591673}" id="{EBAA242F-1B79-41A0-9EF6-41AFB3F813D3}" parentId="{1531365D-8591-4BE4-90A2-1AF5F36AF59C}">
    <text>KH thoughts?</text>
  </threadedComment>
  <threadedComment ref="S28" dT="2023-07-04T15:56:38.91" personId="{2D1D1D14-0E68-4513-A5E7-AEA6829FE8E5}" id="{D246677D-BDE7-4B20-8AD5-0B3EC9340EEC}" parentId="{1531365D-8591-4BE4-90A2-1AF5F36AF59C}">
    <text>Would include here.  No way to tell if it was movement itself (sensor issue) or pain caused by the table movement.</text>
  </threadedComment>
  <threadedComment ref="Y28" dT="2023-06-06T16:50:41.52" personId="{53E04848-56C5-8E45-AAE2-D6DC782A2F30}" id="{F3716506-34AB-4FB2-81B4-BEBDD05F5618}">
    <text xml:space="preserve">Related to ‘V’ (closing sutures) </text>
  </threadedComment>
  <threadedComment ref="Z28" dT="2023-06-06T16:52:08.58" personId="{53E04848-56C5-8E45-AAE2-D6DC782A2F30}" id="{8580C00F-BBD8-4C5E-9A56-0DCB0BEFF091}">
    <text xml:space="preserve">Positive peak related to ‘W’ </text>
  </threadedComment>
  <threadedComment ref="Z28" dT="2023-06-28T14:54:31.80" personId="{01718597-B5CE-8742-9C08-26D7D4591673}" id="{D9D4A0B9-ABF0-4AE0-9977-A55EBF44AC6F}" parentId="{8580C00F-BBD8-4C5E-9A56-0DCB0BEFF091}">
    <text>Agree</text>
  </threadedComment>
  <threadedComment ref="AA28" dT="2023-06-06T16:53:29.45" personId="{53E04848-56C5-8E45-AAE2-D6DC782A2F30}" id="{C484BD66-6422-4896-9B9A-183C3ADE549B}">
    <text xml:space="preserve">Related to ‘X’ which is moving to kennel, so possibly related to movement? </text>
  </threadedComment>
  <threadedComment ref="C29" dT="2023-06-05T15:56:45.08" personId="{53E04848-56C5-8E45-AAE2-D6DC782A2F30}" id="{9E92E781-2285-4390-9BB3-B0EDA6BCEDEB}">
    <text xml:space="preserve">“Move to recovery” in following trace 2023-06-04 17:53 (02:53PM) </text>
  </threadedComment>
  <threadedComment ref="J29" dT="2023-06-07T12:49:47.33" personId="{53E04848-56C5-8E45-AAE2-D6DC782A2F30}" id="{4E216AF2-FEA2-408F-8D8B-7C8C4C26D15C}">
    <text xml:space="preserve">Related to ‘D’, baseline change or peak? I took delta from 27:33 to 27:37, but potentially could consider it a cluster from 27:33 to 27:45? </text>
  </threadedComment>
  <threadedComment ref="J29" dT="2023-06-28T15:32:24.40" personId="{01718597-B5CE-8742-9C08-26D7D4591673}" id="{FA2F0AD4-18E7-47F6-AF85-815138BF63D2}" parentId="{4E216AF2-FEA2-408F-8D8B-7C8C4C26D15C}">
    <text>KH thoughts - I think this is a baseline change, with some movements peaks? Removed (-1.56)</text>
  </threadedComment>
  <threadedComment ref="J29" dT="2023-07-04T16:25:56.50" personId="{2D1D1D14-0E68-4513-A5E7-AEA6829FE8E5}" id="{1C7F6D82-8D7A-4E22-9337-79E0C1EC8F74}" parentId="{4E216AF2-FEA2-408F-8D8B-7C8C4C26D15C}">
    <text xml:space="preserve">Agree, there is something at 27:48 but that's too far out correct?  </text>
  </threadedComment>
  <threadedComment ref="K29" dT="2023-06-06T16:56:31.68" personId="{53E04848-56C5-8E45-AAE2-D6DC782A2F30}" id="{1CB4D443-C284-47DE-874A-675EBDCF4175}">
    <text xml:space="preserve">Related to ‘Towel clamps to skin’, this was not given in annotations list, do we want to include this? </text>
  </threadedComment>
  <threadedComment ref="K29" dT="2023-07-04T16:26:08.88" personId="{2D1D1D14-0E68-4513-A5E7-AEA6829FE8E5}" id="{08239858-DB6B-4ABE-80F3-378BFCA521F0}" parentId="{1CB4D443-C284-47DE-874A-675EBDCF4175}">
    <text>Yes please</text>
  </threadedComment>
  <threadedComment ref="L29" dT="2023-06-06T16:58:07.57" personId="{53E04848-56C5-8E45-AAE2-D6DC782A2F30}" id="{B1B7B1EB-89D0-4FA9-951D-0B3AB551B89A}">
    <text xml:space="preserve">Related to ‘Towel clamp’, this was not given in annotations list, do we want to include this? </text>
  </threadedComment>
  <threadedComment ref="L29" dT="2023-07-04T16:29:14.57" personId="{2D1D1D14-0E68-4513-A5E7-AEA6829FE8E5}" id="{B423C71D-F88A-483F-9DF5-1F6E8E87DC03}" parentId="{B1B7B1EB-89D0-4FA9-951D-0B3AB551B89A}">
    <text>Yes please</text>
  </threadedComment>
  <threadedComment ref="N29" dT="2023-06-06T16:58:55.51" personId="{53E04848-56C5-8E45-AAE2-D6DC782A2F30}" id="{DC23E508-0ADA-4927-BE6C-3764C8867B7B}">
    <text>‘F’</text>
  </threadedComment>
  <threadedComment ref="O29" dT="2023-06-07T12:52:51.76" personId="{53E04848-56C5-8E45-AAE2-D6DC782A2F30}" id="{91E9D737-3178-4353-A4EC-EC8E4CE8A5B5}">
    <text>Related to ‘another incision’</text>
  </threadedComment>
  <threadedComment ref="P29" dT="2023-06-07T12:58:07.91" personId="{53E04848-56C5-8E45-AAE2-D6DC782A2F30}" id="{88FC172E-C7C6-42AA-821E-664F3D81B2F7}">
    <text>Peak at 53:36, possibly related to ‘G’, but it is ~ 20s after the annotation. ‘G’ is related to cannulation which could take some time to perform, do we include? I calculated it in case we decide to use it</text>
  </threadedComment>
  <threadedComment ref="P29" dT="2023-06-28T15:44:10.16" personId="{01718597-B5CE-8742-9C08-26D7D4591673}" id="{D2566B44-AA75-4559-ADEB-47B449B0F23E}" parentId="{88FC172E-C7C6-42AA-821E-664F3D81B2F7}">
    <text xml:space="preserve">I agree, this can take time, KH? </text>
  </threadedComment>
  <threadedComment ref="P29" dT="2023-07-04T16:29:46.86" personId="{2D1D1D14-0E68-4513-A5E7-AEA6829FE8E5}" id="{6B70C248-7698-47A1-B406-C5B54C0A3805}" parentId="{88FC172E-C7C6-42AA-821E-664F3D81B2F7}">
    <text>Would include yes</text>
  </threadedComment>
  <threadedComment ref="Q29" dT="2023-06-07T13:22:33.61" personId="{53E04848-56C5-8E45-AAE2-D6DC782A2F30}" id="{F50C14D1-F749-4E4E-8306-7EA7D2773C45}">
    <text>Oscillating baseline or cluster or peaks at ‘L’ (1:10:44)?? ‘L’ is related to retracting organs..</text>
  </threadedComment>
  <threadedComment ref="Q29" dT="2023-06-28T16:28:42.24" personId="{01718597-B5CE-8742-9C08-26D7D4591673}" id="{D453C597-A364-4BAB-A296-B740D6434FC1}" parentId="{F50C14D1-F749-4E4E-8306-7EA7D2773C45}">
    <text>Too difficult to decide due to oscillating baseline.</text>
  </threadedComment>
  <threadedComment ref="T29" dT="2023-06-07T13:23:46.36" personId="{53E04848-56C5-8E45-AAE2-D6DC782A2F30}" id="{DA8C3971-70FC-4747-BDF5-755AC60A9031}">
    <text xml:space="preserve">‘L’ 	</text>
  </threadedComment>
  <threadedComment ref="U29" dT="2023-06-07T13:35:31.29" personId="{53E04848-56C5-8E45-AAE2-D6DC782A2F30}" id="{62B03918-1D0A-4939-A956-6E972ADE1D39}">
    <text>Related to ‘J cannula replacement’</text>
  </threadedComment>
  <threadedComment ref="V29" dT="2023-06-07T13:33:57.19" personId="{53E04848-56C5-8E45-AAE2-D6DC782A2F30}" id="{17B52AF0-4A7C-493B-8C87-C810E17395E2}">
    <text xml:space="preserve">Took the highest point after ’N’ to the lowest point in cluster (1:22:13 - 1:22:48), but if taking the largest peak in the cluster it would = -27.28 (1:22:39 - 1:22:48) but this peak would be further than 10s away from the annotation. </text>
  </threadedComment>
  <threadedComment ref="V29" dT="2023-06-28T16:24:37.19" personId="{01718597-B5CE-8742-9C08-26D7D4591673}" id="{DC2EB647-ECF8-4948-A41C-8E827F4DB3FA}" parentId="{17B52AF0-4A7C-493B-8C87-C810E17395E2}">
    <text xml:space="preserve">MC/GV agree - KH thoughts? </text>
  </threadedComment>
  <threadedComment ref="V29" dT="2023-07-04T16:34:26.38" personId="{2D1D1D14-0E68-4513-A5E7-AEA6829FE8E5}" id="{6C7209A3-8E24-44A5-BE1E-EDA65E445279}" parentId="{17B52AF0-4A7C-493B-8C87-C810E17395E2}">
    <text>ok</text>
  </threadedComment>
  <threadedComment ref="W29" dT="2023-06-07T13:47:10.40" personId="{53E04848-56C5-8E45-AAE2-D6DC782A2F30}" id="{9648381A-F46C-4432-8DF2-78E298A096FC}">
    <text xml:space="preserve">“P”	</text>
  </threadedComment>
  <threadedComment ref="B30" dT="2023-06-05T18:25:28.68" personId="{53E04848-56C5-8E45-AAE2-D6DC782A2F30}" id="{1DB22CC8-8D5E-484E-97B1-4B3A1F770014}">
    <text>Two traces for surgery, 2nd trace was ran under Ratona Amarel (2023-06-04 22:41)</text>
  </threadedComment>
  <threadedComment ref="H30" dT="2023-06-07T13:49:29.85" personId="{53E04848-56C5-8E45-AAE2-D6DC782A2F30}" id="{959FD233-9E92-4336-BE0B-3918046F4F38}">
    <text xml:space="preserve">‘A’, looks somewhat like an artifact peak? </text>
  </threadedComment>
  <threadedComment ref="I30" dT="2023-06-07T13:50:15.88" personId="{53E04848-56C5-8E45-AAE2-D6DC782A2F30}" id="{81DD4AA5-73EA-4302-9B5B-B32B0F71CD05}">
    <text>‘C’</text>
  </threadedComment>
  <threadedComment ref="L30" dT="2023-06-07T14:10:48.13" personId="{53E04848-56C5-8E45-AAE2-D6DC782A2F30}" id="{31B3A60C-726F-4004-B6C8-C25106090C24}">
    <text>’S’</text>
  </threadedComment>
  <threadedComment ref="L30" dT="2023-06-28T15:35:26.07" personId="{7E7E8635-A51A-EF4E-946F-3C70BC7788F2}" id="{4074AF43-14B8-4B8D-A80C-715C1A74A372}" parentId="{31B3A60C-726F-4004-B6C8-C25106090C24}">
    <text>Baseline Change deleted -0.61.</text>
  </threadedComment>
  <threadedComment ref="L30" dT="2023-06-28T15:36:04.35" personId="{7E7E8635-A51A-EF4E-946F-3C70BC7788F2}" id="{8B2CA6B3-A9B6-4EFF-A4FD-66976A163974}" parentId="{31B3A60C-726F-4004-B6C8-C25106090C24}">
    <text>Purple peak is &gt; 10s from annotation. KH?</text>
  </threadedComment>
  <threadedComment ref="L30" dT="2023-07-04T17:34:12.56" personId="{2D1D1D14-0E68-4513-A5E7-AEA6829FE8E5}" id="{A3BA6279-D529-486F-98A6-744B2844AB6A}" parentId="{31B3A60C-726F-4004-B6C8-C25106090C24}">
    <text xml:space="preserve">Too far out </text>
  </threadedComment>
  <threadedComment ref="M30" dT="2023-06-07T13:51:11.92" personId="{53E04848-56C5-8E45-AAE2-D6DC782A2F30}" id="{99D44C11-5D46-4845-A9BE-7711295E6931}">
    <text>‘Arterial line’</text>
  </threadedComment>
  <threadedComment ref="R30" dT="2023-06-07T13:57:15.63" personId="{53E04848-56C5-8E45-AAE2-D6DC782A2F30}" id="{EE9D7D65-A309-4C17-A2B2-18755F468A02}">
    <text>The following annotations are ran patient “Ratona Amarel” trace ID 2023-06-04 22:41</text>
  </threadedComment>
  <threadedComment ref="R30" dT="2023-06-07T13:58:09.64" personId="{53E04848-56C5-8E45-AAE2-D6DC782A2F30}" id="{A1F51BCF-8F95-43BD-9EB8-F456773048F2}" parentId="{EE9D7D65-A309-4C17-A2B2-18755F468A02}">
    <text>Related to ‘K’, so possibly just movement peak</text>
  </threadedComment>
  <threadedComment ref="X30" dT="2023-06-07T14:13:17.11" personId="{53E04848-56C5-8E45-AAE2-D6DC782A2F30}" id="{A195C65F-17C3-49BA-B96B-36F53FD0F305}">
    <text xml:space="preserve">‘Removing arterial’ baseline change or peak? </text>
  </threadedComment>
  <threadedComment ref="H31" dT="2023-06-07T14:21:14.06" personId="{53E04848-56C5-8E45-AAE2-D6DC782A2F30}" id="{1F38C402-D81D-473D-AAD4-C9741DB345BE}">
    <text xml:space="preserve">‘A’ </text>
  </threadedComment>
  <threadedComment ref="I31" dT="2023-06-07T14:26:43.37" personId="{53E04848-56C5-8E45-AAE2-D6DC782A2F30}" id="{798B5697-8140-4420-89D8-D636CEAAF346}">
    <text xml:space="preserve">Very large change at ‘E’ and then flatlines at -245, should we ignore this? </text>
  </threadedComment>
  <threadedComment ref="I31" dT="2023-06-28T17:24:15.76" personId="{01718597-B5CE-8742-9C08-26D7D4591673}" id="{AA24A6E2-357D-40B4-A81F-6B77A8995FF5}" parentId="{798B5697-8140-4420-89D8-D636CEAAF346}">
    <text>Think we should ignore as it appears as a sensor attachment issue.</text>
  </threadedComment>
  <threadedComment ref="I31" dT="2023-07-04T17:14:22.62" personId="{2D1D1D14-0E68-4513-A5E7-AEA6829FE8E5}" id="{60AD27E1-BFA9-46B4-81E2-9124517A6A81}" parentId="{798B5697-8140-4420-89D8-D636CEAAF346}">
    <text>Agree</text>
  </threadedComment>
  <threadedComment ref="K31" dT="2023-06-07T14:28:06.45" personId="{53E04848-56C5-8E45-AAE2-D6DC782A2F30}" id="{5968DF8B-4E70-4FA9-B45C-82A32862178A}">
    <text>‘Towel clamps through skin’</text>
  </threadedComment>
  <threadedComment ref="L31" dT="2023-06-07T14:37:51.82" personId="{53E04848-56C5-8E45-AAE2-D6DC782A2F30}" id="{24F23517-F1B9-460B-90F6-9F854CB9322C}">
    <text xml:space="preserve">‘K’ maybe related to movement? </text>
  </threadedComment>
  <threadedComment ref="L31" dT="2023-06-28T17:34:23.10" personId="{01718597-B5CE-8742-9C08-26D7D4591673}" id="{26FE2B58-6F5B-47C2-A0C7-E9ED70FFCF5F}" parentId="{24F23517-F1B9-460B-90F6-9F854CB9322C}">
    <text>Removed as this is more of a baseline change (prev. -0.58)</text>
  </threadedComment>
  <threadedComment ref="M31" dT="2023-06-07T14:41:53.60" personId="{53E04848-56C5-8E45-AAE2-D6DC782A2F30}" id="{62E81754-31DD-45A4-A685-32BDCECFE762}">
    <text>‘W’ there are two peaks just great than 10s away on either side of the annotation
Delta before ‘W’ 
3:00:43 to 3:00:49 (-0.71) 
Delta after ‘W’ 3:01:12 to 3:01:15 (-3.99)</text>
  </threadedComment>
  <threadedComment ref="M31" dT="2023-06-28T18:08:04.39" personId="{01718597-B5CE-8742-9C08-26D7D4591673}" id="{38E4001D-F6BC-40E8-8858-1DA76C7DE8E8}" parentId="{62E81754-31DD-45A4-A685-32BDCECFE762}">
    <text>KH thoughts?</text>
  </threadedComment>
  <threadedComment ref="M31" dT="2023-07-04T17:17:58.19" personId="{2D1D1D14-0E68-4513-A5E7-AEA6829FE8E5}" id="{679ABC08-1F3B-47E1-83E3-B242D7AD1EFA}" parentId="{62E81754-31DD-45A4-A685-32BDCECFE762}">
    <text>Perhaps too far out to be sure</text>
  </threadedComment>
  <threadedComment ref="Q31" dT="2023-06-07T14:32:16.39" personId="{53E04848-56C5-8E45-AAE2-D6DC782A2F30}" id="{320ACD9B-4397-404C-BB40-9603F8CC6676}">
    <text xml:space="preserve">‘H’ </text>
  </threadedComment>
  <threadedComment ref="I32" dT="2023-06-07T14:44:20.67" personId="{53E04848-56C5-8E45-AAE2-D6DC782A2F30}" id="{3D360308-7588-49FD-91ED-A43FA96506E9}">
    <text>‘C’</text>
  </threadedComment>
  <threadedComment ref="I32" dT="2023-06-28T18:11:37.56" personId="{7E7E8635-A51A-EF4E-946F-3C70BC7788F2}" id="{2659A26B-B1D8-46F5-B266-DFC6AD02C7BB}" parentId="{3D360308-7588-49FD-91ED-A43FA96506E9}">
    <text xml:space="preserve">Went with largest acute peak in the cluster. </text>
  </threadedComment>
  <threadedComment ref="I32" dT="2023-06-28T18:11:57.53" personId="{7E7E8635-A51A-EF4E-946F-3C70BC7788F2}" id="{ACB0C91E-BA6D-4045-B492-E63B21716254}" parentId="{3D360308-7588-49FD-91ED-A43FA96506E9}">
    <text>Removed -1.12</text>
  </threadedComment>
  <threadedComment ref="J32" dT="2023-06-07T14:45:00.48" personId="{53E04848-56C5-8E45-AAE2-D6DC782A2F30}" id="{5C70F06E-87DD-4251-919E-2BD84A51B887}">
    <text>‘D’</text>
  </threadedComment>
  <threadedComment ref="L32" dT="2023-06-07T14:53:14.39" personId="{53E04848-56C5-8E45-AAE2-D6DC782A2F30}" id="{EDE7C115-89F6-4B02-87DA-E1373B56695E}">
    <text xml:space="preserve">Small peaks at ‘K’ (1:21:38) and at ‘I’ (1:22:06), deltas are -0.35 and -0.39, respectively. Include?? </text>
  </threadedComment>
  <threadedComment ref="L32" dT="2023-06-28T17:24:37.41" personId="{7E7E8635-A51A-EF4E-946F-3C70BC7788F2}" id="{E15D8E4C-F09B-4E61-824E-3FD737B15193}" parentId="{EDE7C115-89F6-4B02-87DA-E1373B56695E}">
    <text>BT, not included.</text>
  </threadedComment>
  <threadedComment ref="R32" dT="2023-06-07T14:46:23.74" personId="{53E04848-56C5-8E45-AAE2-D6DC782A2F30}" id="{7F0189E9-CDD8-4C5A-9CC5-90B960E63F0E}">
    <text xml:space="preserve">‘K’ movement? </text>
  </threadedComment>
  <threadedComment ref="R32" dT="2023-07-04T17:56:26.67" personId="{2D1D1D14-0E68-4513-A5E7-AEA6829FE8E5}" id="{91B09F20-A31A-46BB-B187-40EE6B16F14E}" parentId="{7F0189E9-CDD8-4C5A-9CC5-90B960E63F0E}">
    <text>Might be but ok to log as that</text>
  </threadedComment>
  <threadedComment ref="S32" dT="2023-06-07T14:46:23.74" personId="{53E04848-56C5-8E45-AAE2-D6DC782A2F30}" id="{D481AF62-A215-494C-8A9A-DF0B8174F0D6}">
    <text xml:space="preserve">‘K’ movement? </text>
  </threadedComment>
  <threadedComment ref="S32" dT="2023-07-04T17:56:37.71" personId="{2D1D1D14-0E68-4513-A5E7-AEA6829FE8E5}" id="{91E7468A-DD87-4418-B1C6-025E070D41D6}" parentId="{D481AF62-A215-494C-8A9A-DF0B8174F0D6}">
    <text>Might be but ok to log as that</text>
  </threadedComment>
  <threadedComment ref="X32" dT="2023-06-07T14:56:00.82" personId="{53E04848-56C5-8E45-AAE2-D6DC782A2F30}" id="{5792D8E5-D530-462A-9871-E10215CEF4A0}">
    <text xml:space="preserve">Small peak at ‘TC’ 1:50:01, delta is -0.48. Include?? 	</text>
  </threadedComment>
  <threadedComment ref="X32" dT="2023-06-28T17:25:58.29" personId="{7E7E8635-A51A-EF4E-946F-3C70BC7788F2}" id="{FBA5985A-691F-4755-BC89-4AF0992AFE87}" parentId="{5792D8E5-D530-462A-9871-E10215CEF4A0}">
    <text>Include because would round to 0.5 with one decimal place.</text>
  </threadedComment>
  <threadedComment ref="Y32" dT="2023-06-07T14:54:03.15" personId="{53E04848-56C5-8E45-AAE2-D6DC782A2F30}" id="{1A4AB4E8-934D-4A4E-95A9-0C96573DE102}">
    <text>‘V’</text>
  </threadedComment>
  <threadedComment ref="Z32" dT="2023-06-07T14:57:24.23" personId="{53E04848-56C5-8E45-AAE2-D6DC782A2F30}" id="{CF2E0634-8C24-44DA-8880-AA690FF046BB}">
    <text xml:space="preserve">‘W done’. Baseline change or peak? </text>
  </threadedComment>
  <threadedComment ref="Z32" dT="2023-06-28T19:08:48.61" personId="{7E7E8635-A51A-EF4E-946F-3C70BC7788F2}" id="{D030E158-EABF-4CFA-954C-12188DED1494}" parentId="{CF2E0634-8C24-44DA-8880-AA690FF046BB}">
    <text>Peak, agree</text>
  </threadedComment>
  <threadedComment ref="B33" dT="2023-06-05T18:52:22.36" personId="{53E04848-56C5-8E45-AAE2-D6DC782A2F30}" id="{531F14FB-7F11-42BD-9B53-6317700CE7F2}">
    <text>Two traces ran during surgery, 1st trace used for BI, 2nd trace (2023-06-04 21:46) used fro BF</text>
  </threadedComment>
  <threadedComment ref="B33" dT="2023-06-28T18:49:23.10" personId="{7E7E8635-A51A-EF4E-946F-3C70BC7788F2}" id="{EFACE9AE-0731-4F05-A4DE-912A91E721BB}" parentId="{531F14FB-7F11-42BD-9B53-6317700CE7F2}">
    <text>No acute peaks present in first trace.</text>
  </threadedComment>
  <threadedComment ref="C33" dT="2023-06-28T18:49:58.81" personId="{7E7E8635-A51A-EF4E-946F-3C70BC7788F2}" id="{703FED13-1923-481B-9462-BBE582D7CA4F}">
    <text>2nd trace information</text>
  </threadedComment>
  <threadedComment ref="J33" dT="2023-06-07T14:59:12.57" personId="{53E04848-56C5-8E45-AAE2-D6DC782A2F30}" id="{C04C21FF-08E7-4A63-8F2A-5D6D5FF20248}">
    <text xml:space="preserve">+ve peak at ‘D’ </text>
  </threadedComment>
  <threadedComment ref="J33" dT="2023-06-28T19:19:25.14" personId="{7E7E8635-A51A-EF4E-946F-3C70BC7788F2}" id="{BA0B2B47-8AF5-4D43-B579-4C0E74DD76D1}" parentId="{C04C21FF-08E7-4A63-8F2A-5D6D5FF20248}">
    <text>In 21:46 trace</text>
  </threadedComment>
  <threadedComment ref="J33" dT="2023-08-03T20:40:16.43" personId="{2D1D1D14-0E68-4513-A5E7-AEA6829FE8E5}" id="{86892C89-CD5F-42DF-8C0B-D637764AC90F}" parentId="{C04C21FF-08E7-4A63-8F2A-5D6D5FF20248}">
    <text xml:space="preserve">Looks like some connection issues - trace was restarted.  </text>
  </threadedComment>
  <threadedComment ref="R33" dT="2023-06-07T15:01:48.85" personId="{53E04848-56C5-8E45-AAE2-D6DC782A2F30}" id="{3804F25C-A06E-41CF-B61E-3F7855A92B83}">
    <text xml:space="preserve">The following annotations are run under the next trace 2023-06-04 22:40 </text>
  </threadedComment>
  <threadedComment ref="R33" dT="2023-06-07T15:02:18.47" personId="{53E04848-56C5-8E45-AAE2-D6DC782A2F30}" id="{BF77295C-615E-4959-948E-7157390D0981}" parentId="{3804F25C-A06E-41CF-B61E-3F7855A92B83}">
    <text xml:space="preserve">Related to ‘K’, movement? </text>
  </threadedComment>
  <threadedComment ref="R33" dT="2023-06-28T19:19:49.78" personId="{7E7E8635-A51A-EF4E-946F-3C70BC7788F2}" id="{ECA25B24-8786-40AE-B6A6-A14E91548CB4}" parentId="{3804F25C-A06E-41CF-B61E-3F7855A92B83}">
    <text>KH?</text>
  </threadedComment>
  <threadedComment ref="R33" dT="2023-07-06T11:41:09.35" personId="{2D1D1D14-0E68-4513-A5E7-AEA6829FE8E5}" id="{643142CD-C7AA-4055-85C4-80DC13A10A34}" parentId="{3804F25C-A06E-41CF-B61E-3F7855A92B83}">
    <text>yes</text>
  </threadedComment>
  <threadedComment ref="Z33" dT="2023-06-07T15:04:30.53" personId="{53E04848-56C5-8E45-AAE2-D6DC782A2F30}" id="{6624CD00-8B68-410F-912A-514ABBA55759}">
    <text>Related to ‘W’, peak started about 10s after annotation but top of peak is greater than 10s away. 
Delta 1:29:42 to 1:29:45 = -1.22</text>
  </threadedComment>
</ThreadedComments>
</file>

<file path=xl/threadedComments/threadedComment4.xml><?xml version="1.0" encoding="utf-8"?>
<ThreadedComments xmlns="http://schemas.microsoft.com/office/spreadsheetml/2018/threadedcomments" xmlns:x="http://schemas.openxmlformats.org/spreadsheetml/2006/main">
  <threadedComment ref="C2" dT="2023-06-05T17:36:52.59" personId="{53E04848-56C5-8E45-AAE2-D6DC782A2F30}" id="{3D70BFFD-F36E-C84E-B5CA-44E4F01878C7}">
    <text>Taken before ‘D’ = transferring to surgery suite</text>
  </threadedComment>
  <threadedComment ref="D2" dT="2023-06-05T17:38:58.20" personId="{53E04848-56C5-8E45-AAE2-D6DC782A2F30}" id="{E1CCAB9B-0EEB-3F48-B380-75D4542A802F}">
    <text>Taken before 2nd ‘W’ annotation</text>
  </threadedComment>
  <threadedComment ref="B3" dT="2023-06-05T15:56:45.08" personId="{53E04848-56C5-8E45-AAE2-D6DC782A2F30}" id="{2ED6B6E4-7090-9D4C-90E0-9719D3670987}">
    <text xml:space="preserve">“Move to recovery” in following trace 2023-06-04 17:53 (02:53PM) </text>
  </threadedComment>
  <threadedComment ref="C3" dT="2023-06-05T17:46:45.76" personId="{53E04848-56C5-8E45-AAE2-D6DC782A2F30}" id="{DC9E7C35-141D-2947-A3B8-0BFF72BAA087}">
    <text xml:space="preserve">Taken at small portion of baseline after ‘D’ annotation (related to transferring to surgery suite) </text>
  </threadedComment>
  <threadedComment ref="C3" dT="2023-07-04T16:38:06.00" personId="{2D1D1D14-0E68-4513-A5E7-AEA6829FE8E5}" id="{9B1B2BDF-D159-4FEF-A82B-A76A36C5BF6D}" parentId="{DC9E7C35-141D-2947-A3B8-0BFF72BAA087}">
    <text>Why not take this one before D … 26-ish seconds? Consider time point in notes per Deb</text>
  </threadedComment>
  <threadedComment ref="D3" dT="2023-06-05T17:49:47.08" personId="{53E04848-56C5-8E45-AAE2-D6DC782A2F30}" id="{852FA0AB-74E4-3F41-81A5-CD77E8DF532A}">
    <text>There is a trace after, where animal is moved to recovery (2023-06-04 17:53). I took BF where “moved to recovery” is annotated, because the surgery trace (2023-06-04 15:45) ended at ‘Q’ and ‘V’ which would have been during surgery and not at the end of surgery.</text>
  </threadedComment>
  <threadedComment ref="D3" dT="2023-06-28T14:41:29.56" personId="{01718597-B5CE-8742-9C08-26D7D4591673}" id="{0F012759-55F5-4E50-A9C4-E813BB68574B}" parentId="{852FA0AB-74E4-3F41-81A5-CD77E8DF532A}">
    <text>Agreed!</text>
  </threadedComment>
  <threadedComment ref="F3" dT="2023-06-05T17:50:53.39" personId="{53E04848-56C5-8E45-AAE2-D6DC782A2F30}" id="{9D954215-68C8-D747-862E-0A19F60EB4C5}">
    <text>Taken from trace 2023-06-04 17:53. Refer to comment on BF1.</text>
  </threadedComment>
  <threadedComment ref="C4" dT="2023-06-05T17:54:38.62" personId="{53E04848-56C5-8E45-AAE2-D6DC782A2F30}" id="{B7463929-70FC-894D-8C95-49F7A46CCD72}">
    <text>Taken at ‘induce anesthesia’</text>
  </threadedComment>
  <threadedComment ref="D4" dT="2023-06-05T18:23:54.45" personId="{53E04848-56C5-8E45-AAE2-D6DC782A2F30}" id="{007C0879-8077-2348-94E5-10CE8CA2515A}">
    <text>Trace ran under Ratona Amarel at 2023-06-04 22:41. BF taken just after ‘removing sx leads’ assuming that this indicated the end of surgery</text>
  </threadedComment>
  <threadedComment ref="D4" dT="2023-07-04T17:35:08.66" personId="{2D1D1D14-0E68-4513-A5E7-AEA6829FE8E5}" id="{9B005E40-9B4E-4DAC-A8A8-677D0308F186}" parentId="{007C0879-8077-2348-94E5-10CE8CA2515A}">
    <text>ok</text>
  </threadedComment>
  <threadedComment ref="C5" dT="2023-06-05T18:33:43.36" personId="{53E04848-56C5-8E45-AAE2-D6DC782A2F30}" id="{F19EBD22-25AD-C846-92C2-4E02C7330CA3}">
    <text xml:space="preserve">Taken at ‘C’, as this would be after ‘B’ (Anesthesia induction) </text>
  </threadedComment>
  <threadedComment ref="C5" dT="2023-06-28T17:19:51.31" personId="{01718597-B5CE-8742-9C08-26D7D4591673}" id="{8F7A9E45-A018-42AB-AB13-B5F403BC94ED}" parentId="{F19EBD22-25AD-C846-92C2-4E02C7330CA3}">
    <text>Agree</text>
  </threadedComment>
  <threadedComment ref="C6" dT="2023-06-05T18:48:15.79" personId="{53E04848-56C5-8E45-AAE2-D6DC782A2F30}" id="{528FACB4-A7FD-CC49-A78F-5B172C657D97}">
    <text xml:space="preserve">Taken at small amount of baseline just before ‘C’, as this would be after ‘B’ (Anesthesia induction) </text>
  </threadedComment>
  <threadedComment ref="D6" dT="2023-06-05T18:49:38.01" personId="{53E04848-56C5-8E45-AAE2-D6DC782A2F30}" id="{7705EB00-D830-1A4E-9700-27EA5392F8CA}">
    <text>Taken at ‘W done’</text>
  </threadedComment>
  <threadedComment ref="C7" dT="2023-06-28T19:22:32.04" personId="{7E7E8635-A51A-EF4E-946F-3C70BC7788F2}" id="{05C68F96-53D5-034B-94F5-64A4ABEFDAE5}">
    <text>KH?</text>
  </threadedComment>
  <threadedComment ref="C7" dT="2023-07-05T19:41:27.82" personId="{2D1D1D14-0E68-4513-A5E7-AEA6829FE8E5}" id="{C7C26E99-C95D-4961-AA16-721194D1CC8E}" parentId="{05C68F96-53D5-034B-94F5-64A4ABEFDAE5}">
    <text>Would take it in a stable section after A (about 00:02:52) at 0.09 - this is where the baseline falls naturally in the second trace after the disruptions</text>
  </threadedComment>
  <threadedComment ref="D7" dT="2023-06-05T18:52:54.55" personId="{53E04848-56C5-8E45-AAE2-D6DC782A2F30}" id="{275FCD62-F2A8-A847-902E-700EB759ABA8}">
    <text xml:space="preserve">BF taken at annotation ‘W’ from 2nd trace (2023-06-04 22:40). Device noise here? </text>
  </threadedComment>
  <threadedComment ref="D7" dT="2023-07-05T19:42:21.56" personId="{2D1D1D14-0E68-4513-A5E7-AEA6829FE8E5}" id="{27C7E49A-B603-4EBA-BD9E-B3BF0259C834}" parentId="{275FCD62-F2A8-A847-902E-700EB759ABA8}">
    <text>ok</text>
  </threadedComment>
  <threadedComment ref="C11" dT="2023-07-11T15:19:04.02" personId="{53E04848-56C5-8E45-AAE2-D6DC782A2F30}" id="{402BD5EA-71B1-4546-ADE6-D9810B8E235E}">
    <text>‘F’</text>
  </threadedComment>
  <threadedComment ref="D11" dT="2023-06-05T17:38:58.20" personId="{53E04848-56C5-8E45-AAE2-D6DC782A2F30}" id="{D0128912-F8A1-462E-9CC5-DAF7485F47A1}">
    <text>Taken before 2nd ‘W’ annotation</text>
  </threadedComment>
  <threadedComment ref="C12" dT="2023-07-11T15:19:10.76" personId="{53E04848-56C5-8E45-AAE2-D6DC782A2F30}" id="{09CDFE4B-2D6F-431C-A7F2-A283C3357519}">
    <text>‘F’</text>
  </threadedComment>
  <threadedComment ref="D12" dT="2023-06-05T17:49:47.08" personId="{53E04848-56C5-8E45-AAE2-D6DC782A2F30}" id="{78D16C89-3AB1-4537-BAA7-F3FD9FD04139}">
    <text xml:space="preserve">‘W’ is not annotated. Does not look connected at annotation ‘V’, so I took BF before the disconnection </text>
  </threadedComment>
  <threadedComment ref="C13" dT="2023-07-11T15:20:49.84" personId="{53E04848-56C5-8E45-AAE2-D6DC782A2F30}" id="{121DDB45-211A-42BD-8954-F8D904BF75B3}">
    <text>‘F’</text>
  </threadedComment>
  <threadedComment ref="D13" dT="2023-06-05T18:23:54.45" personId="{53E04848-56C5-8E45-AAE2-D6DC782A2F30}" id="{82CBBAB9-9335-4CDC-8043-C296A091A722}">
    <text>Trace ran under Ratona Amarel at 2023-06-04 22:41. BF taken at ‘V’</text>
  </threadedComment>
  <threadedComment ref="D13" dT="2023-08-30T17:59:40.08" personId="{2D1D1D14-0E68-4513-A5E7-AEA6829FE8E5}" id="{F4FBD291-8DD8-4961-8AA2-C5926B76252D}" parentId="{82CBBAB9-9335-4CDC-8043-C296A091A722}">
    <text xml:space="preserve">Disagree.  Something happens to this trace after 'adjust dog' that causes it to drop from 10:30 to 47.01.  Acute peaks may be relevant in that time but the baseline shifts unnaturally.  Would take BF after remove arterial.  </text>
  </threadedComment>
  <threadedComment ref="F13" dT="2023-08-30T18:01:16.37" personId="{2D1D1D14-0E68-4513-A5E7-AEA6829FE8E5}" id="{ED9A2934-9E6C-47CF-BD5A-63C1C2A95E01}">
    <text>Changed to 49:53 as a blue stable area after removed arterial line</text>
  </threadedComment>
  <threadedComment ref="C14" dT="2023-07-11T15:20:58.57" personId="{53E04848-56C5-8E45-AAE2-D6DC782A2F30}" id="{883AD7C5-F490-4936-8073-8467E5C4EB91}">
    <text>‘Incision’</text>
  </threadedComment>
  <threadedComment ref="C15" dT="2023-07-11T15:19:35.57" personId="{53E04848-56C5-8E45-AAE2-D6DC782A2F30}" id="{B2DC22CE-A67D-4A1A-9848-1509D589DE6A}">
    <text xml:space="preserve">Taken just after ‘E’ (related to attaching leads) </text>
  </threadedComment>
  <threadedComment ref="D15" dT="2023-06-05T18:49:38.01" personId="{53E04848-56C5-8E45-AAE2-D6DC782A2F30}" id="{7A35FDD8-2B45-4BFE-845F-31BD031FE10A}">
    <text>Taken at ‘W done’</text>
  </threadedComment>
  <threadedComment ref="C16" dT="2023-07-11T15:20:18.69" personId="{53E04848-56C5-8E45-AAE2-D6DC782A2F30}" id="{2CDEA9DD-1BD6-4749-8F67-1F2B205A1C73}">
    <text>‘F’</text>
  </threadedComment>
  <threadedComment ref="D16" dT="2023-06-05T18:52:54.55" personId="{53E04848-56C5-8E45-AAE2-D6DC782A2F30}" id="{E346982A-EB0D-4BED-88BE-DFC70D564A95}">
    <text xml:space="preserve">BF taken at annotation ‘W’ from 2nd trace (2023-06-04 22:40). Device noise here? </text>
  </threadedComment>
  <threadedComment ref="D16" dT="2023-07-05T19:42:21.56" personId="{2D1D1D14-0E68-4513-A5E7-AEA6829FE8E5}" id="{6F7479EC-C5BC-454E-ACF7-0E133DAF7F44}" parentId="{E346982A-EB0D-4BED-88BE-DFC70D564A95}">
    <text>ok</text>
  </threadedComment>
</ThreadedComments>
</file>

<file path=xl/threadedComments/threadedComment5.xml><?xml version="1.0" encoding="utf-8"?>
<ThreadedComments xmlns="http://schemas.microsoft.com/office/spreadsheetml/2018/threadedcomments" xmlns:x="http://schemas.openxmlformats.org/spreadsheetml/2006/main">
  <threadedComment ref="W1" dT="2023-06-28T15:32:07.87" personId="{7E7E8635-A51A-EF4E-946F-3C70BC7788F2}" id="{A6C2C98E-C703-2A49-AC5D-65E007D59B0A}">
    <text>MC Reviewed order of traces and automatic calculations for BAVG, BDelta, and PT AVG. All were correct.</text>
  </threadedComment>
  <threadedComment ref="C3" dT="2023-06-05T16:04:43.35" personId="{53E04848-56C5-8E45-AAE2-D6DC782A2F30}" id="{D80222A3-D3CC-B44C-9642-9B49F7930A65}">
    <text>Trace at 2023-06-04 19:57 but no annotations</text>
  </threadedComment>
  <threadedComment ref="K4" dT="2023-06-06T10:14:57.06" personId="{53E04848-56C5-8E45-AAE2-D6DC782A2F30}" id="{598CC231-8998-B844-AAE9-DA3BB45EBDA6}">
    <text xml:space="preserve">Related to ‘Y’
Below threshold of 0.5
2.59 - 2.71 = -0.12 (from 0:00:16 to 0:00:24) </text>
  </threadedComment>
  <threadedComment ref="K4" dT="2023-06-28T15:10:25.71" personId="{01718597-B5CE-8742-9C08-26D7D4591673}" id="{AB9D770B-9DF1-4B0E-97AB-C0B54FFD0727}" parentId="{598CC231-8998-B844-AAE9-DA3BB45EBDA6}">
    <text xml:space="preserve">MC/GV agreed this is a baseline change. </text>
  </threadedComment>
  <threadedComment ref="N4" dT="2023-06-06T10:20:44.70" personId="{53E04848-56C5-8E45-AAE2-D6DC782A2F30}" id="{53E997AB-2883-6F4A-9E78-A7243A2B0662}">
    <text>‘Z’</text>
  </threadedComment>
  <threadedComment ref="O4" dT="2023-06-06T10:20:53.29" personId="{53E04848-56C5-8E45-AAE2-D6DC782A2F30}" id="{3FAD18A1-3145-7846-A6AC-768642A92962}">
    <text xml:space="preserve">‘Z’
Thresholds? &gt;0.5?? </text>
  </threadedComment>
  <threadedComment ref="K5" dT="2023-06-06T10:22:40.04" personId="{53E04848-56C5-8E45-AAE2-D6DC782A2F30}" id="{764B63B9-9817-5445-B6ED-E8914DC4A9F1}">
    <text>‘Y’</text>
  </threadedComment>
  <threadedComment ref="K5" dT="2023-06-28T16:44:12.12" personId="{01718597-B5CE-8742-9C08-26D7D4591673}" id="{E21373E0-C860-4892-9D17-47BD3654F026}" parentId="{764B63B9-9817-5445-B6ED-E8914DC4A9F1}">
    <text xml:space="preserve">Slight change due to TP (-0.73) </text>
  </threadedComment>
  <threadedComment ref="Q5" dT="2023-06-28T16:43:34.27" personId="{01718597-B5CE-8742-9C08-26D7D4591673}" id="{45E9F9D7-73ED-441F-AF3B-DB41DF4A0335}">
    <text>Slight change from  0:00:33</text>
  </threadedComment>
  <threadedComment ref="K6" dT="2023-06-06T10:24:10.38" personId="{53E04848-56C5-8E45-AAE2-D6DC782A2F30}" id="{850CAF49-1BEF-194D-905B-0531419937AB}">
    <text xml:space="preserve">Baseline sloping up at ‘Y’ </text>
  </threadedComment>
  <threadedComment ref="N6" dT="2023-06-06T10:25:15.40" personId="{53E04848-56C5-8E45-AAE2-D6DC782A2F30}" id="{198AFD0B-E146-404B-850B-8C1B3841A4FA}">
    <text xml:space="preserve"> Note: example of baseline sloping up with peak </text>
  </threadedComment>
  <threadedComment ref="N6" dT="2023-06-06T10:25:30.21" personId="{53E04848-56C5-8E45-AAE2-D6DC782A2F30}" id="{6884C2ED-968A-454E-BA3E-07DE76F9D7A0}" parentId="{198AFD0B-E146-404B-850B-8C1B3841A4FA}">
    <text>Related to ‘Z’</text>
  </threadedComment>
  <threadedComment ref="K7" dT="2023-06-06T10:28:08.77" personId="{53E04848-56C5-8E45-AAE2-D6DC782A2F30}" id="{8E72AA89-F84B-C349-8C2E-3E8261B885B1}">
    <text xml:space="preserve">Related to ‘Y’
</text>
  </threadedComment>
  <threadedComment ref="N7" dT="2023-06-06T10:31:11.74" personId="{53E04848-56C5-8E45-AAE2-D6DC782A2F30}" id="{1EF79BF2-344F-D74A-B03E-20AD2E1C7D24}">
    <text xml:space="preserve">Took peak 6s after ‘Z’ annotation </text>
  </threadedComment>
  <threadedComment ref="N7" dT="2023-06-28T17:09:03.19" personId="{01718597-B5CE-8742-9C08-26D7D4591673}" id="{A3186A26-3CF7-44AD-9FD0-AA44BA79C40D}" parentId="{1EF79BF2-344F-D74A-B03E-20AD2E1C7D24}">
    <text>MC/GV discussed, as per SOP: calc delta of peak if the annotation is in the middle of the peak (prev -0.55)</text>
  </threadedComment>
  <threadedComment ref="O7" dT="2023-06-06T10:32:04.18" personId="{53E04848-56C5-8E45-AAE2-D6DC782A2F30}" id="{78B1559B-E87E-3441-807B-7209D4CAE25A}">
    <text>Again, took peak 6s after ‘Z’ annotation</text>
  </threadedComment>
  <threadedComment ref="R7" dT="2023-06-28T17:07:06.23" personId="{01718597-B5CE-8742-9C08-26D7D4591673}" id="{D3952ED4-F8ED-4246-858A-6396985D92F4}">
    <text>Changing TP to peak withing in the annotation as per SOP. (prev 0:01:37)</text>
  </threadedComment>
  <threadedComment ref="K8" dT="2023-06-06T11:18:52.34" personId="{53E04848-56C5-8E45-AAE2-D6DC782A2F30}" id="{264D374E-0BA7-604F-88F6-8CD524E8999E}">
    <text xml:space="preserve">Unsure where to take the delta. ‘Y’ is at 0:02:02, the start of the first peak is at 0:01:47, which is too far away. If taking the peak from 0:01:59 to 0:02:02, then the peak would be similar in size and shape to the following peak related to ‘Y’?? Thoughts?? 
Delta from 0:01:59 to 0:02:02 = -1.42 
Delta from 0:01:47 to 0:02:02 = -3.77 </text>
  </threadedComment>
  <threadedComment ref="K8" dT="2023-06-28T16:37:31.80" personId="{7E7E8635-A51A-EF4E-946F-3C70BC7788F2}" id="{3A5C5659-0327-BD4D-AD66-4373044DE340}" parentId="{264D374E-0BA7-604F-88F6-8CD524E8999E}">
    <text>Annotation is in a middle of a peak so went with this peak.</text>
  </threadedComment>
  <threadedComment ref="L8" dT="2023-06-06T11:22:22.12" personId="{53E04848-56C5-8E45-AAE2-D6DC782A2F30}" id="{47955686-3230-304A-A26C-F3FC218C617D}">
    <text>There is a larger peak 10s after the annotation ‘Y’ or a smaller peak right at the annotation. I took the smaller peak right at the annotation, as it is more obviously related to the annotation and is more consistent to the way peaks have been annotated for previous traces. Thoughts? 
Delta from 0:02:28 to 0:02:30 = -1.53</text>
  </threadedComment>
  <threadedComment ref="L8" dT="2023-06-28T16:39:56.06" personId="{7E7E8635-A51A-EF4E-946F-3C70BC7788F2}" id="{F9B268B3-71A1-9242-825E-E93F3DDCBA0A}" parentId="{47955686-3230-304A-A26C-F3FC218C617D}">
    <text>Go with the peak that this annotation is in the middle of.</text>
  </threadedComment>
  <threadedComment ref="N8" dT="2023-06-06T11:23:18.16" personId="{53E04848-56C5-8E45-AAE2-D6DC782A2F30}" id="{88CC3435-4CDC-6444-8CCC-D9DA3B550BD9}">
    <text>‘Z’</text>
  </threadedComment>
  <threadedComment ref="O8" dT="2023-06-06T11:23:48.87" personId="{53E04848-56C5-8E45-AAE2-D6DC782A2F30}" id="{329BC725-D49B-D74D-87AF-B67933A5786A}">
    <text xml:space="preserve">‘Z’ Baseline change? Broad peak? </text>
  </threadedComment>
  <threadedComment ref="P8" dT="2023-06-28T16:40:35.24" personId="{7E7E8635-A51A-EF4E-946F-3C70BC7788F2}" id="{32798AB4-D846-CA4C-B3E5-D3CD9670F08F}">
    <text>‘Z’</text>
  </threadedComment>
  <threadedComment ref="K9" dT="2023-06-06T14:48:40.02" personId="{53E04848-56C5-8E45-AAE2-D6DC782A2F30}" id="{D35BEFE0-5EAB-1245-BB46-B316492E545B}">
    <text>‘Y’</text>
  </threadedComment>
  <threadedComment ref="N9" dT="2023-06-06T14:48:51.81" personId="{53E04848-56C5-8E45-AAE2-D6DC782A2F30}" id="{5102A7CF-393C-9D4A-938B-D9CE3B09B4B4}">
    <text>‘Z’</text>
  </threadedComment>
  <threadedComment ref="O9" dT="2023-06-06T14:49:00.03" personId="{53E04848-56C5-8E45-AAE2-D6DC782A2F30}" id="{9D72A810-E207-8A45-B944-1128A4FEC60C}">
    <text>‘Z’</text>
  </threadedComment>
  <threadedComment ref="K10" dT="2023-06-06T14:54:49.30" personId="{53E04848-56C5-8E45-AAE2-D6DC782A2F30}" id="{739BD0EC-8355-1C4F-9DB4-45E1B2C4001E}">
    <text>Positive peak at annotation ‘Y’? 
There is a -ve peak at 0:00:45 (6s before the annotation) = -1.71</text>
  </threadedComment>
  <threadedComment ref="K10" dT="2023-06-28T16:42:47.55" personId="{7E7E8635-A51A-EF4E-946F-3C70BC7788F2}" id="{3FD22F4E-2EA4-D240-B80D-8B90113B1613}" parentId="{739BD0EC-8355-1C4F-9DB4-45E1B2C4001E}">
    <text>Protocol, go with peak after annotation when there is a peak right before and right after annotation.</text>
  </threadedComment>
  <threadedComment ref="L10" dT="2023-06-06T15:05:14.38" personId="{53E04848-56C5-8E45-AAE2-D6DC782A2F30}" id="{8E0D4C21-06D8-4B4D-9537-27FEAD472C25}">
    <text>‘Y’</text>
  </threadedComment>
  <threadedComment ref="M10" dT="2023-06-06T15:05:26.29" personId="{53E04848-56C5-8E45-AAE2-D6DC782A2F30}" id="{01108130-01B8-3C47-BC84-42E3BADAFE10}">
    <text>‘Y’</text>
  </threadedComment>
  <threadedComment ref="M10" dT="2023-06-28T16:44:17.34" personId="{7E7E8635-A51A-EF4E-946F-3C70BC7788F2}" id="{3E1955E7-B8BB-E341-AE16-985713F4E9A6}" parentId="{01108130-01B8-3C47-BC84-42E3BADAFE10}">
    <text>Original -1.40</text>
  </threadedComment>
  <threadedComment ref="N10" dT="2023-06-06T14:59:28.58" personId="{53E04848-56C5-8E45-AAE2-D6DC782A2F30}" id="{780B1B17-0408-C444-A16E-95C507B34692}">
    <text xml:space="preserve">Baseline change at ‘Z’? </text>
  </threadedComment>
  <threadedComment ref="N10" dT="2023-06-28T16:44:46.90" personId="{7E7E8635-A51A-EF4E-946F-3C70BC7788F2}" id="{8A6B2F70-1A2E-3847-A5CF-A86A9066BE89}" parentId="{780B1B17-0408-C444-A16E-95C507B34692}">
    <text>KH?</text>
  </threadedComment>
  <threadedComment ref="N10" dT="2023-07-05T12:43:07.18" personId="{2D1D1D14-0E68-4513-A5E7-AEA6829FE8E5}" id="{19C648DF-8510-4051-A219-9943DCFFDDA8}" parentId="{780B1B17-0408-C444-A16E-95C507B34692}">
    <text>yes</text>
  </threadedComment>
  <threadedComment ref="O10" dT="2023-06-06T14:59:43.10" personId="{53E04848-56C5-8E45-AAE2-D6DC782A2F30}" id="{B574CFB7-B3DA-7740-830A-F724F3931357}">
    <text>Baseline change at ‘Z’</text>
  </threadedComment>
  <threadedComment ref="O10" dT="2023-06-28T16:44:53.54" personId="{7E7E8635-A51A-EF4E-946F-3C70BC7788F2}" id="{EBC9C820-2A7B-9146-9A89-A8B875CC6CBA}" parentId="{B574CFB7-B3DA-7740-830A-F724F3931357}">
    <text>KH?</text>
  </threadedComment>
  <threadedComment ref="O10" dT="2023-07-05T12:43:16.82" personId="{2D1D1D14-0E68-4513-A5E7-AEA6829FE8E5}" id="{838FB476-73D4-4A66-9A44-280FFBD64E86}" parentId="{B574CFB7-B3DA-7740-830A-F724F3931357}">
    <text>Smaller but still yes</text>
  </threadedComment>
  <threadedComment ref="P10" dT="2023-06-06T15:01:06.15" personId="{53E04848-56C5-8E45-AAE2-D6DC782A2F30}" id="{9EF60721-09B3-C24E-82B3-AC53B544A885}">
    <text xml:space="preserve">Baseline change or broad peak at ‘Z’? </text>
  </threadedComment>
  <threadedComment ref="P10" dT="2023-06-28T16:45:38.73" personId="{7E7E8635-A51A-EF4E-946F-3C70BC7788F2}" id="{A24BDA33-DC60-444E-93A5-9CCB0E877695}" parentId="{9EF60721-09B3-C24E-82B3-AC53B544A885}">
    <text>Original -1.25 removed, baseline change? KH?</text>
  </threadedComment>
  <threadedComment ref="P10" dT="2023-07-05T12:44:03.27" personId="{2D1D1D14-0E68-4513-A5E7-AEA6829FE8E5}" id="{AEDACC76-E212-427D-838F-398BAD56ED73}" parentId="{9EF60721-09B3-C24E-82B3-AC53B544A885}">
    <text>Would say a broad peak … added back</text>
  </threadedComment>
  <threadedComment ref="K11" dT="2023-06-06T15:14:15.54" personId="{53E04848-56C5-8E45-AAE2-D6DC782A2F30}" id="{EF57489F-E963-894E-871E-9E252FB6A627}">
    <text xml:space="preserve">Related to ‘PA’, unsure what this means, or if we should be including it? </text>
  </threadedComment>
  <threadedComment ref="K11" dT="2023-07-04T17:22:34.84" personId="{2D1D1D14-0E68-4513-A5E7-AEA6829FE8E5}" id="{166E0D20-1132-4045-8A19-79B372AE42D1}" parentId="{EF57489F-E963-894E-871E-9E252FB6A627}">
    <text>Palpate abdomen?  Will check with Seza.  Yes include.</text>
  </threadedComment>
  <threadedComment ref="K11" dT="2023-07-11T15:34:12.48" personId="{2D1D1D14-0E68-4513-A5E7-AEA6829FE8E5}" id="{86F1B42B-B9D6-4C71-9557-02E7B929C336}" parentId="{EF57489F-E963-894E-871E-9E252FB6A627}">
    <text>Palpation = Y</text>
  </threadedComment>
  <threadedComment ref="L11" dT="2023-06-06T15:14:15.54" personId="{53E04848-56C5-8E45-AAE2-D6DC782A2F30}" id="{4324A94D-F59E-234E-973A-5594F9B0CDC0}">
    <text xml:space="preserve">Related to ‘PA’, unsure what this means, or if we should be including it? </text>
  </threadedComment>
  <threadedComment ref="L11" dT="2023-06-28T17:44:10.82" personId="{01718597-B5CE-8742-9C08-26D7D4591673}" id="{DBB31D3B-90CF-43DA-B590-2A0CC770724A}" parentId="{4324A94D-F59E-234E-973A-5594F9B0CDC0}">
    <text xml:space="preserve">Including all peaks related to annotations. </text>
  </threadedComment>
  <threadedComment ref="L11" dT="2023-07-11T15:34:30.51" personId="{2D1D1D14-0E68-4513-A5E7-AEA6829FE8E5}" id="{B7C9E994-E8F7-4223-8A61-E9E6C86FCB76}" parentId="{4324A94D-F59E-234E-973A-5594F9B0CDC0}">
    <text>Palpation = Y</text>
  </threadedComment>
  <threadedComment ref="K12" dT="2023-06-06T15:19:07.97" personId="{53E04848-56C5-8E45-AAE2-D6DC782A2F30}" id="{B07AA308-E26C-C74B-BD69-00FF03A7D42D}">
    <text>‘Y’</text>
  </threadedComment>
  <threadedComment ref="L12" dT="2023-06-06T15:19:35.50" personId="{53E04848-56C5-8E45-AAE2-D6DC782A2F30}" id="{C0346F68-24A7-7849-B797-0EDD3F26DFA7}">
    <text xml:space="preserve">Baseline fluctuations or peaks?? </text>
  </threadedComment>
  <threadedComment ref="L12" dT="2023-06-06T15:31:42.54" personId="{53E04848-56C5-8E45-AAE2-D6DC782A2F30}" id="{D910EE13-1054-8A43-B212-6308265E4D7A}" parentId="{C0346F68-24A7-7849-B797-0EDD3F26DFA7}">
    <text>Peak would = -0.31 at 0:00:39, or there is a peak after at 0:00:48 = -1.00</text>
  </threadedComment>
  <threadedComment ref="L12" dT="2023-06-28T17:51:15.95" personId="{01718597-B5CE-8742-9C08-26D7D4591673}" id="{3AE07144-09D2-4E0D-B89C-E19D1B45715A}" parentId="{C0346F68-24A7-7849-B797-0EDD3F26DFA7}">
    <text>Baseline change</text>
  </threadedComment>
  <threadedComment ref="M12" dT="2023-06-06T15:19:35.50" personId="{53E04848-56C5-8E45-AAE2-D6DC782A2F30}" id="{7EAB56AE-A169-414B-B159-4C4482AE82EF}">
    <text xml:space="preserve">Baseline fluctuations or peaks?? </text>
  </threadedComment>
  <threadedComment ref="M12" dT="2023-06-28T18:02:46.96" personId="{01718597-B5CE-8742-9C08-26D7D4591673}" id="{5EDD2EA0-5499-4ECC-8A87-CF492FD576CA}" parentId="{7EAB56AE-A169-414B-B159-4C4482AE82EF}">
    <text>Too difficult to decide due to oscillating baseline.</text>
  </threadedComment>
  <threadedComment ref="M12" dT="2023-08-03T19:25:07.23" personId="{2D1D1D14-0E68-4513-A5E7-AEA6829FE8E5}" id="{54327454-2B2A-4071-9E52-69495833C388}" parentId="{7EAB56AE-A169-414B-B159-4C4482AE82EF}">
    <text>Removed -1.7</text>
  </threadedComment>
  <threadedComment ref="N12" dT="2023-06-06T15:19:35.50" personId="{53E04848-56C5-8E45-AAE2-D6DC782A2F30}" id="{18F44E85-0706-1C40-B04B-4F9CF9BB6A60}">
    <text xml:space="preserve">Baseline fluctuations or peaks?? </text>
  </threadedComment>
  <threadedComment ref="N12" dT="2023-06-28T18:03:09.77" personId="{01718597-B5CE-8742-9C08-26D7D4591673}" id="{7D41CAFE-9DB7-4EF1-A02E-F76AA5B43740}" parentId="{18F44E85-0706-1C40-B04B-4F9CF9BB6A60}">
    <text>Too difficult to decide due to oscillating baseline.</text>
  </threadedComment>
  <threadedComment ref="N12" dT="2023-08-03T19:25:20.56" personId="{2D1D1D14-0E68-4513-A5E7-AEA6829FE8E5}" id="{90C15C88-C242-4805-B1A0-749DB874B56E}" parentId="{18F44E85-0706-1C40-B04B-4F9CF9BB6A60}">
    <text>Removed -1.07</text>
  </threadedComment>
  <threadedComment ref="O12" dT="2023-06-06T15:19:35.50" personId="{53E04848-56C5-8E45-AAE2-D6DC782A2F30}" id="{71A6A6D2-1DA6-AF4E-8F27-2CD6D79DAD85}">
    <text xml:space="preserve">Baseline fluctuations or peaks?? </text>
  </threadedComment>
  <threadedComment ref="O12" dT="2023-06-28T18:09:03.15" personId="{01718597-B5CE-8742-9C08-26D7D4591673}" id="{989C421C-42C0-4CE6-AF62-43F4F4C18423}" parentId="{71A6A6D2-1DA6-AF4E-8F27-2CD6D79DAD85}">
    <text>Too difficult to decide due to oscillating baseline.</text>
  </threadedComment>
  <threadedComment ref="K13" dT="2023-06-06T15:33:52.49" personId="{53E04848-56C5-8E45-AAE2-D6DC782A2F30}" id="{7D590450-1A6E-674F-A22C-70CB1C7277CB}">
    <text xml:space="preserve">All peaks are below threshold </text>
  </threadedComment>
  <threadedComment ref="L13" dT="2023-06-06T15:33:52.49" personId="{53E04848-56C5-8E45-AAE2-D6DC782A2F30}" id="{D241D631-FF38-364F-979E-176AE58CD1ED}">
    <text xml:space="preserve">All peaks are below threshold </text>
  </threadedComment>
  <threadedComment ref="M13" dT="2023-06-06T15:33:52.49" personId="{53E04848-56C5-8E45-AAE2-D6DC782A2F30}" id="{45EC928C-753E-8946-9830-6D6C5D42AF5C}">
    <text xml:space="preserve">All peaks are below threshold </text>
  </threadedComment>
  <threadedComment ref="N13" dT="2023-06-06T15:33:52.49" personId="{53E04848-56C5-8E45-AAE2-D6DC782A2F30}" id="{6AF024FF-2973-2547-92D7-F0433F869B00}">
    <text xml:space="preserve">All peaks are below threshold </text>
  </threadedComment>
  <threadedComment ref="O13" dT="2023-06-06T15:33:52.49" personId="{53E04848-56C5-8E45-AAE2-D6DC782A2F30}" id="{6F196129-D5CE-504B-8A36-192278D43EFB}">
    <text xml:space="preserve">All peaks are below threshold </text>
  </threadedComment>
  <threadedComment ref="O13" dT="2023-08-03T19:25:32.97" personId="{2D1D1D14-0E68-4513-A5E7-AEA6829FE8E5}" id="{B4221B24-F596-4226-A811-1E7D8078CB20}" parentId="{6F196129-D5CE-504B-8A36-192278D43EFB}">
    <text>Removed-1.18</text>
  </threadedComment>
  <threadedComment ref="K14" dT="2023-06-06T15:48:27.39" personId="{53E04848-56C5-8E45-AAE2-D6DC782A2F30}" id="{A506134A-EC99-794B-AC2A-F88F24ABDE45}">
    <text>‘Y’</text>
  </threadedComment>
  <threadedComment ref="K14" dT="2023-06-28T18:42:06.27" personId="{7E7E8635-A51A-EF4E-946F-3C70BC7788F2}" id="{FC137AB5-4839-BB4F-AE20-E6CC30AA1A34}" parentId="{A506134A-EC99-794B-AC2A-F88F24ABDE45}">
    <text>Baseline change, removed</text>
  </threadedComment>
  <threadedComment ref="K14" dT="2023-07-11T15:35:25.55" personId="{2D1D1D14-0E68-4513-A5E7-AEA6829FE8E5}" id="{1E3CA361-1ADC-470D-9E5A-95A494C00B22}" parentId="{A506134A-EC99-794B-AC2A-F88F24ABDE45}">
    <text>Should there be a number here?</text>
  </threadedComment>
  <threadedComment ref="K14" dT="2023-08-03T19:40:14.37" personId="{2D1D1D14-0E68-4513-A5E7-AEA6829FE8E5}" id="{AF3B236B-A84F-4FCD-BD33-B31343273567}" parentId="{A506134A-EC99-794B-AC2A-F88F24ABDE45}">
    <text>-0.37- below threshold</text>
  </threadedComment>
  <threadedComment ref="L14" dT="2023-06-06T15:50:48.46" personId="{53E04848-56C5-8E45-AAE2-D6DC782A2F30}" id="{7BACF087-8701-DB45-B1E4-20B422B60085}">
    <text xml:space="preserve">Took the first peak at ‘Y’ from 0:04:21 to 0:04:28, but could take the cluster of peaks from 0:04:21 to 0:04:37, thoughts? </text>
  </threadedComment>
  <threadedComment ref="L14" dT="2023-06-28T18:41:54.43" personId="{7E7E8635-A51A-EF4E-946F-3C70BC7788F2}" id="{4AA5C251-1C3F-6841-9A72-A0589D47B5BD}" parentId="{7BACF087-8701-DB45-B1E4-20B422B60085}">
    <text>Baseline change, removed.</text>
  </threadedComment>
  <threadedComment ref="L14" dT="2023-08-03T19:39:17.98" personId="{2D1D1D14-0E68-4513-A5E7-AEA6829FE8E5}" id="{939E17BF-5A84-421B-991E-89C85AF47E59}" parentId="{7BACF087-8701-DB45-B1E4-20B422B60085}">
    <text>Baseline comes back up at 0:04:29.  Use initial peak Amber indicated</text>
  </threadedComment>
  <threadedComment ref="N14" dT="2023-06-06T15:51:27.42" personId="{53E04848-56C5-8E45-AAE2-D6DC782A2F30}" id="{98F838E0-0BB3-B04F-8CDE-A221DD08D783}">
    <text>‘Z’</text>
  </threadedComment>
  <threadedComment ref="O14" dT="2023-06-06T15:52:01.04" personId="{53E04848-56C5-8E45-AAE2-D6DC782A2F30}" id="{087764EE-778C-9249-B0C1-1E29D9D7F3AC}">
    <text>‘Z’</text>
  </threadedComment>
  <threadedComment ref="K15" dT="2023-06-06T15:54:51.60" personId="{53E04848-56C5-8E45-AAE2-D6DC782A2F30}" id="{D8DDD547-BEB9-2D43-AC17-54A152F585ED}">
    <text xml:space="preserve">Baseline change at ‘Y’, or broad peak? </text>
  </threadedComment>
  <threadedComment ref="K15" dT="2023-06-28T18:43:25.29" personId="{7E7E8635-A51A-EF4E-946F-3C70BC7788F2}" id="{4684E3BF-1634-634B-8195-772E4BE6D62E}" parentId="{D8DDD547-BEB9-2D43-AC17-54A152F585ED}">
    <text>Baseline change, oscillating baseline</text>
  </threadedComment>
  <threadedComment ref="K15" dT="2023-06-28T18:43:29.86" personId="{7E7E8635-A51A-EF4E-946F-3C70BC7788F2}" id="{78B6D9D5-A60B-0E41-8171-AB5B08CCC6C1}" parentId="{D8DDD547-BEB9-2D43-AC17-54A152F585ED}">
    <text>KH?</text>
  </threadedComment>
  <threadedComment ref="K15" dT="2023-07-05T12:55:49.26" personId="{2D1D1D14-0E68-4513-A5E7-AEA6829FE8E5}" id="{8C982658-2720-43E1-9135-8CE84F6DAEB2}" parentId="{D8DDD547-BEB9-2D43-AC17-54A152F585ED}">
    <text>Peak</text>
  </threadedComment>
  <threadedComment ref="N15" dT="2023-06-06T15:57:15.74" personId="{53E04848-56C5-8E45-AAE2-D6DC782A2F30}" id="{5EDCEA47-D7EF-5745-98F5-67D44802C0E9}">
    <text xml:space="preserve">Peak 8s before annotation ‘Z’, should we use the peak from 0:01:50 to 0:01:55 (= -2.72) if annotation is at 0:01:58? </text>
  </threadedComment>
  <threadedComment ref="N15" dT="2023-06-28T18:43:42.97" personId="{7E7E8635-A51A-EF4E-946F-3C70BC7788F2}" id="{F3CB5DC5-E01E-3545-8CFA-F69A4F04ADCF}" parentId="{5EDCEA47-D7EF-5745-98F5-67D44802C0E9}">
    <text>Baseline change, oscillating baseline. KH?</text>
  </threadedComment>
  <threadedComment ref="N15" dT="2023-08-03T19:33:28.96" personId="{2D1D1D14-0E68-4513-A5E7-AEA6829FE8E5}" id="{5BC3F789-9CDB-472C-A8E1-119D65864CD9}" parentId="{5EDCEA47-D7EF-5745-98F5-67D44802C0E9}">
    <text>Annotation all look slightly behind on this trace.  OK to use this peak</text>
  </threadedComment>
  <threadedComment ref="O15" dT="2023-06-06T15:57:15.74" personId="{53E04848-56C5-8E45-AAE2-D6DC782A2F30}" id="{E126FFAD-89D1-7F4E-AE95-01AF20B92DEE}">
    <text xml:space="preserve">Peak 8s before annotation ‘Z’, should we use the peak from 0:02:14 to 0:02:21 (= -1.03) if annotation is at 0:02:22? </text>
  </threadedComment>
  <threadedComment ref="O15" dT="2023-06-28T18:43:50.45" personId="{7E7E8635-A51A-EF4E-946F-3C70BC7788F2}" id="{21046832-1F7A-EF46-A7E0-55FCDFF8808E}" parentId="{E126FFAD-89D1-7F4E-AE95-01AF20B92DEE}">
    <text>Baseline change, oscillating baseline. KH?</text>
  </threadedComment>
  <threadedComment ref="O15" dT="2023-08-03T19:32:17.06" personId="{2D1D1D14-0E68-4513-A5E7-AEA6829FE8E5}" id="{27799576-59A1-44FA-B2B9-2DF733B51A52}" parentId="{E126FFAD-89D1-7F4E-AE95-01AF20B92DEE}">
    <text>Use it</text>
  </threadedComment>
  <threadedComment ref="K16" dT="2023-06-06T16:05:33.19" personId="{53E04848-56C5-8E45-AAE2-D6DC782A2F30}" id="{7B367278-691F-CB4B-A724-F04DF98FA65C}">
    <text xml:space="preserve">Positive peak at ‘Y’? </text>
  </threadedComment>
  <threadedComment ref="K16" dT="2023-06-28T18:45:07.77" personId="{7E7E8635-A51A-EF4E-946F-3C70BC7788F2}" id="{8D634B60-37D9-894D-8B82-F8C73A7E477D}" parentId="{7B367278-691F-CB4B-A724-F04DF98FA65C}">
    <text>Yes, agreed</text>
  </threadedComment>
  <threadedComment ref="N16" dT="2023-06-06T16:06:26.41" personId="{53E04848-56C5-8E45-AAE2-D6DC782A2F30}" id="{99626723-381C-3544-A589-FE12B5165D47}">
    <text>‘Z’</text>
  </threadedComment>
  <threadedComment ref="O16" dT="2023-06-06T16:07:02.09" personId="{53E04848-56C5-8E45-AAE2-D6DC782A2F30}" id="{04A7F99B-61BF-CA45-8C70-C415238D99FB}">
    <text>‘Z’</text>
  </threadedComment>
  <threadedComment ref="P16" dT="2023-06-06T16:07:39.17" personId="{53E04848-56C5-8E45-AAE2-D6DC782A2F30}" id="{B67F6E54-3FBC-7345-A560-2C61D7D83E95}">
    <text>‘Z’</text>
  </threadedComment>
  <threadedComment ref="K17" dT="2023-06-06T16:10:52.69" personId="{53E04848-56C5-8E45-AAE2-D6DC782A2F30}" id="{E4D221F9-E68A-7740-BF82-307DCB03EC0A}">
    <text>‘Y’</text>
  </threadedComment>
  <threadedComment ref="N17" dT="2023-06-06T16:11:11.89" personId="{53E04848-56C5-8E45-AAE2-D6DC782A2F30}" id="{3D86B55D-BD27-8944-9AD7-F0670E25F781}">
    <text>‘Z’</text>
  </threadedComment>
  <threadedComment ref="O17" dT="2023-06-06T16:12:22.38" personId="{53E04848-56C5-8E45-AAE2-D6DC782A2F30}" id="{8A153D6D-E46E-9247-8BA4-110F9519FD73}">
    <text xml:space="preserve">‘Z’ 
Below threshold? </text>
  </threadedComment>
  <threadedComment ref="K18" dT="2023-06-06T16:15:09.10" personId="{53E04848-56C5-8E45-AAE2-D6DC782A2F30}" id="{7ECE5E0B-417A-0740-BBE6-93BF4638FF0C}">
    <text xml:space="preserve">Positive peaks at ‘Y’? </text>
  </threadedComment>
  <threadedComment ref="K18" dT="2023-06-28T19:58:56.72" personId="{7E7E8635-A51A-EF4E-946F-3C70BC7788F2}" id="{D9BB7BD9-CB3D-FD4D-A364-4086224D452E}" parentId="{7ECE5E0B-417A-0740-BBE6-93BF4638FF0C}">
    <text>Agree</text>
  </threadedComment>
  <threadedComment ref="L18" dT="2023-06-06T16:15:09.10" personId="{53E04848-56C5-8E45-AAE2-D6DC782A2F30}" id="{F3B322BE-8563-D04C-B39C-DA2C45A16849}">
    <text xml:space="preserve">Positive peaks at ‘Y’? </text>
  </threadedComment>
  <threadedComment ref="L18" dT="2023-06-28T19:59:04.58" personId="{7E7E8635-A51A-EF4E-946F-3C70BC7788F2}" id="{64E4940F-3503-FF4B-877C-CBA863D6AFE3}" parentId="{F3B322BE-8563-D04C-B39C-DA2C45A16849}">
    <text>Agree</text>
  </threadedComment>
  <threadedComment ref="M18" dT="2023-06-06T16:15:09.10" personId="{53E04848-56C5-8E45-AAE2-D6DC782A2F30}" id="{C5A68613-870E-9E4E-88DE-292F52252D2D}">
    <text xml:space="preserve">Positive peaks at ‘Y’? </text>
  </threadedComment>
  <threadedComment ref="M18" dT="2023-06-28T19:59:08.17" personId="{7E7E8635-A51A-EF4E-946F-3C70BC7788F2}" id="{F8069E5B-19C1-2A4A-B29B-BD4BB4126045}" parentId="{C5A68613-870E-9E4E-88DE-292F52252D2D}">
    <text>Agree</text>
  </threadedComment>
  <threadedComment ref="N18" dT="2023-06-06T16:17:44.39" personId="{53E04848-56C5-8E45-AAE2-D6DC782A2F30}" id="{43AD2698-FBE3-174B-AC08-76716ABD5109}">
    <text xml:space="preserve">Took start of peak at 0:01:41, b/c cluster of peaks is more than 10s away from annotation ‘Z’ </text>
  </threadedComment>
  <threadedComment ref="N18" dT="2023-06-28T20:00:12.63" personId="{7E7E8635-A51A-EF4E-946F-3C70BC7788F2}" id="{E26C2056-5368-AC41-94FF-6C190FCD7EC8}" parentId="{43AD2698-FBE3-174B-AC08-76716ABD5109}">
    <text>Slight change, reviewed my calculation with GV. Went with Worst Case Scenario as this cluster could not be separated cleanly into separate peaks.</text>
  </threadedComment>
  <threadedComment ref="O18" dT="2023-06-06T16:19:35.63" personId="{53E04848-56C5-8E45-AAE2-D6DC782A2F30}" id="{5B3B9F12-3A79-4F45-B29F-94663D55EB61}">
    <text>‘Z’</text>
  </threadedComment>
  <threadedComment ref="P18" dT="2023-06-06T16:19:41.08" personId="{53E04848-56C5-8E45-AAE2-D6DC782A2F30}" id="{D5C6C690-F8B2-6047-ABEA-5826478951C4}">
    <text>‘Z’</text>
  </threadedComment>
  <threadedComment ref="K19" dT="2023-06-06T16:23:36.91" personId="{53E04848-56C5-8E45-AAE2-D6DC782A2F30}" id="{D234BACE-5D22-C843-A2CA-7CAE48956342}">
    <text>Baseline change? ‘Y’</text>
  </threadedComment>
  <threadedComment ref="K19" dT="2023-06-06T16:26:55.37" personId="{53E04848-56C5-8E45-AAE2-D6DC782A2F30}" id="{3007A8E8-9DD3-CD40-854C-6D11C1F549F0}" parentId="{D234BACE-5D22-C843-A2CA-7CAE48956342}">
    <text xml:space="preserve">0:00:29 to 0:00:35 delta = -0.29 </text>
  </threadedComment>
  <threadedComment ref="L19" dT="2023-06-06T16:24:50.56" personId="{53E04848-56C5-8E45-AAE2-D6DC782A2F30}" id="{33896F76-0A38-DD4A-93B5-9DC036A2954E}">
    <text>Below threshold? ‘Y’</text>
  </threadedComment>
  <threadedComment ref="M19" dT="2023-06-06T16:25:21.88" personId="{53E04848-56C5-8E45-AAE2-D6DC782A2F30}" id="{93C8CE5B-4FF9-CD46-AF5E-41EF3868DD86}">
    <text>Baseline change? ‘Z’</text>
  </threadedComment>
  <threadedComment ref="M19" dT="2023-06-06T16:27:42.06" personId="{53E04848-56C5-8E45-AAE2-D6DC782A2F30}" id="{C8E4750A-072C-2B4F-B5EC-02AB01AF8483}" parentId="{93C8CE5B-4FF9-CD46-AF5E-41EF3868DD86}">
    <text xml:space="preserve">0:01:04 to 0:01:09 delta = -0.56	</text>
  </threadedComment>
  <threadedComment ref="N19" dT="2023-06-06T16:28:41.61" personId="{53E04848-56C5-8E45-AAE2-D6DC782A2F30}" id="{EB706222-D8C8-014D-BBE0-348088A4869F}">
    <text xml:space="preserve">Baseline change? ‘Z not Y’ </text>
  </threadedComment>
  <threadedComment ref="N19" dT="2023-06-06T16:29:26.44" personId="{53E04848-56C5-8E45-AAE2-D6DC782A2F30}" id="{37A1D939-7DFC-384F-A32D-B288495EFA3A}" parentId="{EB706222-D8C8-014D-BBE0-348088A4869F}">
    <text>0:01:15 to 0:01:29 delta = -0.54</text>
  </threadedComment>
  <threadedComment ref="O19" dT="2023-06-06T16:29:08.84" personId="{53E04848-56C5-8E45-AAE2-D6DC782A2F30}" id="{082F9106-4FA9-294D-89C7-4BF7809A5EBF}">
    <text>‘Z’</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6-05T16:04:43.35" personId="{53E04848-56C5-8E45-AAE2-D6DC782A2F30}" id="{9A8FE6C9-4B97-9B47-AC08-0812EC2A639D}">
    <text>Trace at 2023-06-04 19:57 but no annotations</text>
  </threadedComment>
  <threadedComment ref="D3" dT="2023-06-06T10:06:37.07" personId="{53E04848-56C5-8E45-AAE2-D6DC782A2F30}" id="{56C70F88-E086-114E-9B16-C5642F5BBB64}">
    <text xml:space="preserve">Taken just before last ‘Z’ annotation, because baseline did not stabilize after last acute peak </text>
  </threadedComment>
  <threadedComment ref="D3" dT="2023-06-28T15:27:32.36" personId="{01718597-B5CE-8742-9C08-26D7D4591673}" id="{61F8F444-8E4B-44E7-8847-CF150AC41762}" parentId="{56C70F88-E086-114E-9B16-C5642F5BBB64}">
    <text>Agree</text>
  </threadedComment>
  <threadedComment ref="D4" dT="2023-06-06T10:34:38.95" personId="{53E04848-56C5-8E45-AAE2-D6DC782A2F30}" id="{E54AA115-01B3-A84B-A954-705B13B5EDA8}">
    <text xml:space="preserve">Taken before sensor disconnection </text>
  </threadedComment>
  <threadedComment ref="C5" dT="2023-06-06T10:36:22.18" personId="{53E04848-56C5-8E45-AAE2-D6DC782A2F30}" id="{6117D175-3F08-254F-9FDF-4583AC9BFBBA}">
    <text xml:space="preserve">Taken after unannotated peaks at start. Baseline sloping upward so tried to find the first ledge on slope… </text>
  </threadedComment>
  <threadedComment ref="C6" dT="2023-06-06T10:47:45.28" personId="{53E04848-56C5-8E45-AAE2-D6DC782A2F30}" id="{D97ABF8A-F027-E844-8CB5-91ED59C8D20E}">
    <text xml:space="preserve">Seems like baseline doesn’t stabilize until after the ‘Y’ annotation.. there are two somewhat steady spots that I can see at around 0:00:12 and 0:00:25. I took the BV at 0:00:25. </text>
  </threadedComment>
  <threadedComment ref="C6" dT="2023-06-28T16:58:50.11" personId="{01718597-B5CE-8742-9C08-26D7D4591673}" id="{7171E2CB-FAC0-4DD3-A5B9-F6E9039EEF3D}" parentId="{D97ABF8A-F027-E844-8CB5-91ED59C8D20E}">
    <text xml:space="preserve">I agree, KH thoughts? </text>
  </threadedComment>
  <threadedComment ref="C6" dT="2023-07-04T17:07:01.61" personId="{2D1D1D14-0E68-4513-A5E7-AEA6829FE8E5}" id="{D03C22CD-1015-45E3-8FD1-5CC63B1BE7D7}" parentId="{D97ABF8A-F027-E844-8CB5-91ED59C8D20E}">
    <text>Good</text>
  </threadedComment>
  <threadedComment ref="C10" dT="2023-06-28T17:41:25.28" personId="{01718597-B5CE-8742-9C08-26D7D4591673}" id="{89EB782F-AE00-4425-AAEC-3FE324919C76}">
    <text>Slight change when slightly more stable. (previous -49.02)</text>
  </threadedComment>
  <threadedComment ref="E10" dT="2023-06-28T17:42:11.78" personId="{01718597-B5CE-8742-9C08-26D7D4591673}" id="{415F33F0-0084-44F8-BE4B-7BABE5059E27}">
    <text>Change in TP from 0:00:15</text>
  </threadedComment>
  <threadedComment ref="C13" dT="2023-06-06T15:44:53.41" personId="{53E04848-56C5-8E45-AAE2-D6DC782A2F30}" id="{0601C9D1-D5DC-C246-84F6-3EB38741C1C4}">
    <text>Taken after what looks like calibration peaks 0:03:29</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6-05T15:56:45.08" personId="{53E04848-56C5-8E45-AAE2-D6DC782A2F30}" id="{F6D07E85-2E68-4974-9032-AFBA45DCAD04}">
    <text xml:space="preserve">“Move to recovery” in following trace 2023-06-04 17:53 (02:53PM) </text>
  </threadedComment>
  <threadedComment ref="A7" dT="2023-06-05T18:25:28.68" personId="{53E04848-56C5-8E45-AAE2-D6DC782A2F30}" id="{64EC29F1-7617-4B61-AAA1-A66181734C6E}">
    <text>Two traces for surgery, 2nd trace was ran under Ratona Amarel (2023-06-04 22:41)</text>
  </threadedComment>
  <threadedComment ref="A10" dT="2023-06-05T18:52:22.36" personId="{53E04848-56C5-8E45-AAE2-D6DC782A2F30}" id="{D9AB2E45-1A15-4D99-A422-617104F48037}">
    <text>Two traces ran during surgery, 1st trace used for BI, 2nd trace (2023-06-04 21:46) used fro BF</text>
  </threadedComment>
  <threadedComment ref="A10" dT="2023-06-28T18:49:23.10" personId="{7E7E8635-A51A-EF4E-946F-3C70BC7788F2}" id="{5A75FAC8-6A01-4474-AA3B-6E15B2AA5570}" parentId="{D9AB2E45-1A15-4D99-A422-617104F48037}">
    <text>No acute peaks present in first trace.</text>
  </threadedComment>
  <threadedComment ref="B10" dT="2023-06-28T18:49:58.81" personId="{7E7E8635-A51A-EF4E-946F-3C70BC7788F2}" id="{4C93B3BE-F357-402D-91B9-BE8C9BE4135E}">
    <text>2nd trace information</text>
  </threadedComment>
  <threadedComment ref="C25" dT="2023-06-05T16:04:43.35" personId="{53E04848-56C5-8E45-AAE2-D6DC782A2F30}" id="{1296845A-2249-4032-8029-CD07C409AF46}">
    <text>Trace at 2023-06-04 19:57 but no annotations</text>
  </threadedComment>
  <threadedComment ref="G56" dT="2023-09-08T23:21:08.07" personId="{1E679E25-CE89-4949-98A2-0C5A8D554582}" id="{10A43820-D244-4B0D-B08A-64CF4129CD75}">
    <text>Correction - PA - pressure algometry = Glasgow</text>
  </threadedComment>
  <threadedComment ref="H57" dT="2023-09-08T23:22:38.36" personId="{1E679E25-CE89-4949-98A2-0C5A8D554582}" id="{AA15635B-0730-4CD3-BC5A-C0337DEC6C39}">
    <text>KH added on review</text>
  </threadedComment>
  <threadedComment ref="J57" dT="2023-09-08T23:23:34.76" personId="{1E679E25-CE89-4949-98A2-0C5A8D554582}" id="{B3550786-F9F8-4D2E-A4E1-EB3E9F67549E}">
    <text>KH added on review</text>
  </threadedComment>
  <threadedComment ref="K57" dT="2023-09-08T23:24:06.04" personId="{1E679E25-CE89-4949-98A2-0C5A8D554582}" id="{4D0A4C18-483D-4E9B-AAFC-E22F452EC636}">
    <text>KH added on review</text>
  </threadedComment>
  <threadedComment ref="G61" dT="2023-09-08T23:26:42.68" personId="{1E679E25-CE89-4949-98A2-0C5A8D554582}" id="{FEFDFA68-60C7-4795-8275-FE21D76AEBD4}">
    <text>Positive peak - KH added on review</text>
  </threadedComment>
  <threadedComment ref="G63" dT="2023-09-08T22:36:35.41" personId="{1E679E25-CE89-4949-98A2-0C5A8D554582}" id="{0465224D-3829-4F4C-913E-FC2B34D29CE0}">
    <text>KH calculated on review</text>
  </threadedComment>
  <threadedComment ref="H63" dT="2023-09-08T22:37:27.42" personId="{1E679E25-CE89-4949-98A2-0C5A8D554582}" id="{483DB4AE-7B07-4E73-A153-30D11D7E92E5}">
    <text>KH added value on review</text>
  </threadedComment>
  <threadedComment ref="I63" dT="2023-08-03T21:07:47.91" personId="{2D1D1D14-0E68-4513-A5E7-AEA6829FE8E5}" id="{7BD33714-5DB5-4032-8AF6-FF5BE88ADD19}">
    <text>Positive peak</text>
  </threadedComment>
  <threadedComment ref="G64" dT="2023-09-08T22:40:21.35" personId="{1E679E25-CE89-4949-98A2-0C5A8D554582}" id="{DE6965FD-B90C-42A3-951D-A29133B03A58}">
    <text>KH added on review</text>
  </threadedComment>
</ThreadedComments>
</file>

<file path=xl/threadedComments/threadedComment8.xml><?xml version="1.0" encoding="utf-8"?>
<ThreadedComments xmlns="http://schemas.microsoft.com/office/spreadsheetml/2018/threadedcomments" xmlns:x="http://schemas.openxmlformats.org/spreadsheetml/2006/main">
  <threadedComment ref="B1" dT="2023-06-28T15:02:42.70" personId="{7E7E8635-A51A-EF4E-946F-3C70BC7788F2}" id="{ADE72DF3-4D8E-D440-8027-4E39197192C8}">
    <text>Reviewed by GV and MC</text>
  </threadedComment>
</ThreadedComments>
</file>

<file path=xl/threadedComments/threadedComment9.xml><?xml version="1.0" encoding="utf-8"?>
<ThreadedComments xmlns="http://schemas.microsoft.com/office/spreadsheetml/2018/threadedcomments" xmlns:x="http://schemas.openxmlformats.org/spreadsheetml/2006/main">
  <threadedComment ref="U1" dT="2023-06-28T15:33:12.18" personId="{7E7E8635-A51A-EF4E-946F-3C70BC7788F2}" id="{116D73B5-6277-4C02-AE2A-875C2DE61A0A}">
    <text>MC Reviewed order of traces and automatic calculations for BAVG, BDelta, and PT AVG. All were correct.</text>
  </threadedComment>
  <threadedComment ref="G2" dT="2023-06-06T16:46:15.59" personId="{53E04848-56C5-8E45-AAE2-D6DC782A2F30}" id="{C35F3B4D-6257-421C-BB72-0550B0A10A0D}">
    <text xml:space="preserve">Small peak at ‘D’ (related to transferring to SX suite) possibly related to movement? </text>
  </threadedComment>
  <threadedComment ref="G2" dT="2023-06-28T14:47:52.47" personId="{01718597-B5CE-8742-9C08-26D7D4591673}" id="{CE6DC7B9-852C-4549-9D91-E0F099B64194}" parentId="{C35F3B4D-6257-421C-BB72-0550B0A10A0D}">
    <text xml:space="preserve">KH thoughts?
</text>
  </threadedComment>
  <threadedComment ref="G2" dT="2023-07-04T15:51:39.12" personId="{2D1D1D14-0E68-4513-A5E7-AEA6829FE8E5}" id="{7232D63A-6A8B-48D5-BBE3-12314D37B787}" parentId="{C35F3B4D-6257-421C-BB72-0550B0A10A0D}">
    <text>Difficult to distinguish with background but small peak so no harm in including it here</text>
  </threadedComment>
  <threadedComment ref="H2" dT="2023-06-06T16:48:47.00" personId="{53E04848-56C5-8E45-AAE2-D6DC782A2F30}" id="{266EA5DE-BA16-4817-8975-CF49AF092A99}">
    <text xml:space="preserve">Peak related to ‘K’ (tilting table) possibly caused by movement? </text>
  </threadedComment>
  <threadedComment ref="H2" dT="2023-06-28T14:50:05.18" personId="{01718597-B5CE-8742-9C08-26D7D4591673}" id="{95E47AEA-538F-4BFF-82E2-92B761D9DE17}" parentId="{266EA5DE-BA16-4817-8975-CF49AF092A99}">
    <text xml:space="preserve">KH thoughts? </text>
  </threadedComment>
  <threadedComment ref="H2" dT="2023-07-04T15:55:35.53" personId="{2D1D1D14-0E68-4513-A5E7-AEA6829FE8E5}" id="{697BF1EE-6EAD-4BD5-88A4-A3E6578B6AAE}" parentId="{266EA5DE-BA16-4817-8975-CF49AF092A99}">
    <text>Agree likely linked to K annotation.  Caused a shift in the BAVG</text>
  </threadedComment>
  <threadedComment ref="I2" dT="2023-06-06T16:48:47.00" personId="{53E04848-56C5-8E45-AAE2-D6DC782A2F30}" id="{EBEB2AB3-DB49-4670-9C78-343A6CADDE4C}">
    <text xml:space="preserve">Peak related to ‘K’ (tilting table) possibly caused by movement? </text>
  </threadedComment>
  <threadedComment ref="I2" dT="2023-06-28T14:51:31.26" personId="{01718597-B5CE-8742-9C08-26D7D4591673}" id="{D0520219-34BE-414E-BC87-C0EA47774E94}" parentId="{EBEB2AB3-DB49-4670-9C78-343A6CADDE4C}">
    <text>KH thoughts?</text>
  </threadedComment>
  <threadedComment ref="I2" dT="2023-07-04T15:56:38.91" personId="{2D1D1D14-0E68-4513-A5E7-AEA6829FE8E5}" id="{6802AFBB-3AFC-45CB-A893-BEC171DC3E57}" parentId="{EBEB2AB3-DB49-4670-9C78-343A6CADDE4C}">
    <text>Would include here.  No way to tell if it was movement itself (sensor issue) or pain caused by the table movement.</text>
  </threadedComment>
  <threadedComment ref="J2" dT="2023-06-06T16:50:41.52" personId="{53E04848-56C5-8E45-AAE2-D6DC782A2F30}" id="{5538BE1F-5B75-4F61-AC29-6CFF7B8426FA}">
    <text xml:space="preserve">Related to ‘V’ (closing sutures) </text>
  </threadedComment>
  <threadedComment ref="K2" dT="2023-06-06T16:52:08.58" personId="{53E04848-56C5-8E45-AAE2-D6DC782A2F30}" id="{9B6B5B40-39D7-4CC3-8127-B13951A391DA}">
    <text xml:space="preserve">Positive peak related to ‘W’ </text>
  </threadedComment>
  <threadedComment ref="K2" dT="2023-06-28T14:54:31.80" personId="{01718597-B5CE-8742-9C08-26D7D4591673}" id="{C067CEC5-F23D-447E-A415-43B9B6C14632}" parentId="{9B6B5B40-39D7-4CC3-8127-B13951A391DA}">
    <text>Agree</text>
  </threadedComment>
  <threadedComment ref="K2" dT="2023-07-04T15:57:02.73" personId="{2D1D1D14-0E68-4513-A5E7-AEA6829FE8E5}" id="{632A3B31-8C72-4CB3-85EF-FD3D93E42CF3}" parentId="{9B6B5B40-39D7-4CC3-8127-B13951A391DA}">
    <text>Can we add the value?</text>
  </threadedComment>
  <threadedComment ref="L2" dT="2023-06-06T16:53:29.45" personId="{53E04848-56C5-8E45-AAE2-D6DC782A2F30}" id="{D3D3A04D-3AFB-4AD1-B75C-EE17AB8E1D84}">
    <text xml:space="preserve">Related to ‘X’ which is moving to kennel, so possibly related to movement? </text>
  </threadedComment>
  <threadedComment ref="C3" dT="2023-06-05T15:56:45.08" personId="{53E04848-56C5-8E45-AAE2-D6DC782A2F30}" id="{5A8DDE7C-686A-48EE-87DD-F7D1762A2674}">
    <text xml:space="preserve">“Move to recovery” in following trace 2023-06-04 17:53 (02:53PM) </text>
  </threadedComment>
  <threadedComment ref="G3" dT="2023-06-07T12:49:47.33" personId="{53E04848-56C5-8E45-AAE2-D6DC782A2F30}" id="{6D8A3FEB-6FC2-4024-8E8E-317B5C3B0C6E}">
    <text xml:space="preserve">Related to ‘D’, baseline change or peak? I took delta from 27:33 to 27:37, but potentially could consider it a cluster from 27:33 to 27:45? </text>
  </threadedComment>
  <threadedComment ref="G3" dT="2023-06-28T15:32:24.40" personId="{01718597-B5CE-8742-9C08-26D7D4591673}" id="{C0D21F3E-776F-44ED-9988-9AEBEDF2F41B}" parentId="{6D8A3FEB-6FC2-4024-8E8E-317B5C3B0C6E}">
    <text>KH thoughts - I think this is a baseline change, with some movements peaks? Removed (-1.56)</text>
  </threadedComment>
  <threadedComment ref="G3" dT="2023-07-04T16:25:56.50" personId="{2D1D1D14-0E68-4513-A5E7-AEA6829FE8E5}" id="{4A1ADBF7-BD5C-4FB1-A6B8-15798BF01F8E}" parentId="{6D8A3FEB-6FC2-4024-8E8E-317B5C3B0C6E}">
    <text xml:space="preserve">Agree, there is something at 27:48 but that's too far out correct?  </text>
  </threadedComment>
  <threadedComment ref="H3" dT="2023-06-06T16:56:31.68" personId="{53E04848-56C5-8E45-AAE2-D6DC782A2F30}" id="{717AFE8A-FF40-47F9-A36D-9B2B002293ED}">
    <text xml:space="preserve">Related to ‘Towel clamps to skin’, this was not given in annotations list, do we want to include this? </text>
  </threadedComment>
  <threadedComment ref="H3" dT="2023-07-04T16:26:08.88" personId="{2D1D1D14-0E68-4513-A5E7-AEA6829FE8E5}" id="{E6D5CB19-563E-42B0-A760-865A05605D31}" parentId="{717AFE8A-FF40-47F9-A36D-9B2B002293ED}">
    <text>Yes please</text>
  </threadedComment>
  <threadedComment ref="I3" dT="2023-06-06T16:58:07.57" personId="{53E04848-56C5-8E45-AAE2-D6DC782A2F30}" id="{09A0B4C9-317C-4B48-B3CD-EE1C4C618D3D}">
    <text xml:space="preserve">Related to ‘Towel clamp’, this was not given in annotations list, do we want to include this? </text>
  </threadedComment>
  <threadedComment ref="I3" dT="2023-07-04T16:29:14.57" personId="{2D1D1D14-0E68-4513-A5E7-AEA6829FE8E5}" id="{52741C10-5C32-4248-ADA8-A955450ADE2C}" parentId="{09A0B4C9-317C-4B48-B3CD-EE1C4C618D3D}">
    <text>Yes please</text>
  </threadedComment>
  <threadedComment ref="J3" dT="2023-06-06T16:58:55.51" personId="{53E04848-56C5-8E45-AAE2-D6DC782A2F30}" id="{3264EB2D-5C20-4F14-BC11-E1B498C171BB}">
    <text>‘F’</text>
  </threadedComment>
  <threadedComment ref="K3" dT="2023-06-07T12:52:51.76" personId="{53E04848-56C5-8E45-AAE2-D6DC782A2F30}" id="{1CB9C04D-E5A2-4FFA-A9EC-6E0706F024AA}">
    <text>Related to ‘another incision’</text>
  </threadedComment>
  <threadedComment ref="L3" dT="2023-06-07T12:58:07.91" personId="{53E04848-56C5-8E45-AAE2-D6DC782A2F30}" id="{1F02A654-9CB4-41A6-9D9E-553AE365FE56}">
    <text>Peak at 53:36, possibly related to ‘G’, but it is ~ 20s after the annotation. ‘G’ is related to cannulation which could take some time to perform, do we include? I calculated it in case we decide to use it</text>
  </threadedComment>
  <threadedComment ref="L3" dT="2023-06-28T15:44:10.16" personId="{01718597-B5CE-8742-9C08-26D7D4591673}" id="{9EA8469C-2D55-4BE0-B5CF-9CB3F8D5A55D}" parentId="{1F02A654-9CB4-41A6-9D9E-553AE365FE56}">
    <text xml:space="preserve">I agree, this can take time, KH? </text>
  </threadedComment>
  <threadedComment ref="L3" dT="2023-07-04T16:29:46.86" personId="{2D1D1D14-0E68-4513-A5E7-AEA6829FE8E5}" id="{AFD81F22-9142-4F06-9F16-DAC9C3E5CD88}" parentId="{1F02A654-9CB4-41A6-9D9E-553AE365FE56}">
    <text>Would include yes</text>
  </threadedComment>
  <threadedComment ref="M3" dT="2023-06-07T13:01:40.23" personId="{53E04848-56C5-8E45-AAE2-D6DC782A2F30}" id="{DF9CEC04-3F88-4808-A8E9-77E22279388C}">
    <text xml:space="preserve">I can’t see an obvious peak at ‘H’ because of oscillating baseline, could take cluster from 56:22 to 56:38 (= -1.94)?? </text>
  </threadedComment>
  <threadedComment ref="M3" dT="2023-06-28T16:27:19.59" personId="{01718597-B5CE-8742-9C08-26D7D4591673}" id="{1F4F6D4B-11F6-456B-9A36-0CFB8DAC8066}" parentId="{DF9CEC04-3F88-4808-A8E9-77E22279388C}">
    <text>Too difficult to decide due to oscillating baseline.</text>
  </threadedComment>
  <threadedComment ref="N3" dT="2023-06-07T13:02:14.03" personId="{53E04848-56C5-8E45-AAE2-D6DC782A2F30}" id="{1143061F-1360-4326-996D-04646EB29B86}">
    <text>Very large baseline change at ‘I’ 
‘I’ is annotated at 59:21, the baseline change starts at 59:09 and ends at around 59:50. 
Delta from 59:09 to 59:50 = -21.18
Delta from annotation to 59:50 = -9.8 
Should we include since it looks like a baseline change?</text>
  </threadedComment>
  <threadedComment ref="N3" dT="2023-06-28T15:48:26.01" personId="{01718597-B5CE-8742-9C08-26D7D4591673}" id="{4BF4E3AB-C8D3-432D-9047-E7DA87D68AA3}" parentId="{1143061F-1360-4326-996D-04646EB29B86}">
    <text>MC/GV agree on a baseline change for this annotation also too difficult to decide due to oscillating baseline.</text>
  </threadedComment>
  <threadedComment ref="O3" dT="2023-06-07T13:19:49.12" personId="{53E04848-56C5-8E45-AAE2-D6DC782A2F30}" id="{4DA05511-9018-4D02-95D3-E2B9464D3990}">
    <text>‘J’</text>
  </threadedComment>
  <threadedComment ref="O3" dT="2023-06-07T13:20:38.17" personId="{53E04848-56C5-8E45-AAE2-D6DC782A2F30}" id="{D1208FBB-C3F0-49EA-8EFC-38BC7B890B66}" parentId="{4DA05511-9018-4D02-95D3-E2B9464D3990}">
    <text>Delta from 1:04:40 to 1:04:49</text>
  </threadedComment>
  <threadedComment ref="O3" dT="2023-06-28T16:26:24.03" personId="{01718597-B5CE-8742-9C08-26D7D4591673}" id="{39E1004A-E9E2-4C12-B501-268CE07C30DA}" parentId="{4DA05511-9018-4D02-95D3-E2B9464D3990}">
    <text>Baseline change so deleted (-3:49)</text>
  </threadedComment>
  <threadedComment ref="P3" dT="2023-06-07T13:22:33.61" personId="{53E04848-56C5-8E45-AAE2-D6DC782A2F30}" id="{45177D5B-C967-4DB5-97F9-483A5EC1F22A}">
    <text>Oscillating baseline or cluster or peaks at ‘L’ (1:10:44)?? ‘L’ is related to retracting organs..</text>
  </threadedComment>
  <threadedComment ref="P3" dT="2023-06-28T16:28:42.24" personId="{01718597-B5CE-8742-9C08-26D7D4591673}" id="{B8E7CEB2-0F52-48DD-AD06-D75EC3366D23}" parentId="{45177D5B-C967-4DB5-97F9-483A5EC1F22A}">
    <text>Too difficult to decide due to oscillating baseline.</text>
  </threadedComment>
  <threadedComment ref="Q3" dT="2023-06-07T13:23:46.36" personId="{53E04848-56C5-8E45-AAE2-D6DC782A2F30}" id="{8F5E1DF1-A15A-453B-B7F8-0C9E70019854}">
    <text xml:space="preserve">‘L’ 	</text>
  </threadedComment>
  <threadedComment ref="R3" dT="2023-06-07T13:33:57.19" personId="{53E04848-56C5-8E45-AAE2-D6DC782A2F30}" id="{5D6EE94C-BFD2-4929-95CF-667D4D75E9EF}">
    <text xml:space="preserve">Took the highest point after ’N’ to the lowest point in cluster (1:22:13 - 1:22:48), but if taking the largest peak in the cluster it would = -27.28 (1:22:39 - 1:22:48) but this peak would be further than 10s away from the annotation. </text>
  </threadedComment>
  <threadedComment ref="R3" dT="2023-06-28T16:24:37.19" personId="{01718597-B5CE-8742-9C08-26D7D4591673}" id="{A8AD63ED-E569-479D-8728-BB807DDAD42E}" parentId="{5D6EE94C-BFD2-4929-95CF-667D4D75E9EF}">
    <text xml:space="preserve">MC/GV agree - KH thoughts? </text>
  </threadedComment>
  <threadedComment ref="R3" dT="2023-07-04T16:34:26.38" personId="{2D1D1D14-0E68-4513-A5E7-AEA6829FE8E5}" id="{E88C81AD-6272-446E-9B04-39F99667B54E}" parentId="{5D6EE94C-BFD2-4929-95CF-667D4D75E9EF}">
    <text>ok</text>
  </threadedComment>
  <threadedComment ref="S3" dT="2023-06-07T13:35:31.29" personId="{53E04848-56C5-8E45-AAE2-D6DC782A2F30}" id="{A6D7610E-2B57-4F11-A90E-B13E5A1B0E8D}">
    <text>Related to ‘J cannula replacement’</text>
  </threadedComment>
  <threadedComment ref="T3" dT="2023-06-07T13:47:10.40" personId="{53E04848-56C5-8E45-AAE2-D6DC782A2F30}" id="{3B24C604-146A-40AE-A59D-34318FA9403F}">
    <text xml:space="preserve">“P”	</text>
  </threadedComment>
  <threadedComment ref="B4" dT="2023-06-05T18:25:28.68" personId="{53E04848-56C5-8E45-AAE2-D6DC782A2F30}" id="{D3D6E8D0-A146-4091-A918-28FCAB34DA5D}">
    <text>Two traces for surgery, 2nd trace was ran under Ratona Amarel (2023-06-04 22:41)</text>
  </threadedComment>
  <threadedComment ref="G4" dT="2023-06-07T13:49:29.85" personId="{53E04848-56C5-8E45-AAE2-D6DC782A2F30}" id="{3920C96F-7F10-4E9A-9665-95776B985ADD}">
    <text xml:space="preserve">‘A’, looks somewhat like an artifact peak? </text>
  </threadedComment>
  <threadedComment ref="H4" dT="2023-06-07T13:50:15.88" personId="{53E04848-56C5-8E45-AAE2-D6DC782A2F30}" id="{408864F0-805E-409C-B55A-F858317792A2}">
    <text>‘C’</text>
  </threadedComment>
  <threadedComment ref="I4" dT="2023-06-07T13:51:11.92" personId="{53E04848-56C5-8E45-AAE2-D6DC782A2F30}" id="{8D5FE1E0-967A-413F-9060-422F8BA1E7CC}">
    <text>‘Arterial line’</text>
  </threadedComment>
  <threadedComment ref="J4" dT="2023-06-07T13:57:15.63" personId="{53E04848-56C5-8E45-AAE2-D6DC782A2F30}" id="{73956FCF-3980-43CC-9A4B-5300EF5D880E}">
    <text>The following annotations are ran patient “Ratona Amarel” trace ID 2023-06-04 22:41</text>
  </threadedComment>
  <threadedComment ref="J4" dT="2023-06-07T13:58:09.64" personId="{53E04848-56C5-8E45-AAE2-D6DC782A2F30}" id="{09381CFE-865C-467E-8802-4D5B3F4E957C}" parentId="{73956FCF-3980-43CC-9A4B-5300EF5D880E}">
    <text>Related to ‘K’, so possibly just movement peak</text>
  </threadedComment>
  <threadedComment ref="K4" dT="2023-06-07T14:10:48.13" personId="{53E04848-56C5-8E45-AAE2-D6DC782A2F30}" id="{50C81A46-2D54-430E-B8F3-DDB86412B626}">
    <text>’S’</text>
  </threadedComment>
  <threadedComment ref="K4" dT="2023-06-28T15:35:26.07" personId="{7E7E8635-A51A-EF4E-946F-3C70BC7788F2}" id="{FB4311E9-97A3-4991-8A5C-47BA680804DF}" parentId="{50C81A46-2D54-430E-B8F3-DDB86412B626}">
    <text>Baseline Change deleted -0.61.</text>
  </threadedComment>
  <threadedComment ref="K4" dT="2023-06-28T15:36:04.35" personId="{7E7E8635-A51A-EF4E-946F-3C70BC7788F2}" id="{1C5C9FA2-24ED-47CD-95D6-E0F5887E1172}" parentId="{50C81A46-2D54-430E-B8F3-DDB86412B626}">
    <text>Purple peak is &gt; 10s from annotation. KH?</text>
  </threadedComment>
  <threadedComment ref="K4" dT="2023-07-04T17:34:12.56" personId="{2D1D1D14-0E68-4513-A5E7-AEA6829FE8E5}" id="{A51BD40E-E0D2-40D1-8CF2-DCFA301F8879}" parentId="{50C81A46-2D54-430E-B8F3-DDB86412B626}">
    <text xml:space="preserve">Too far out </text>
  </threadedComment>
  <threadedComment ref="L4" dT="2023-06-07T14:13:17.11" personId="{53E04848-56C5-8E45-AAE2-D6DC782A2F30}" id="{6880D82B-ED89-426E-ACDB-527182DE7517}">
    <text xml:space="preserve">‘Removing arterial’ baseline change or peak? </text>
  </threadedComment>
  <threadedComment ref="Y4" dT="2023-06-07T13:57:15.63" personId="{53E04848-56C5-8E45-AAE2-D6DC782A2F30}" id="{480F90BC-58AC-4819-AA85-5348F337560B}">
    <text>The following annotations are ran patient “Ratona Amarel” trace ID 2023-06-04 22:41</text>
  </threadedComment>
  <threadedComment ref="G5" dT="2023-06-07T14:21:14.06" personId="{53E04848-56C5-8E45-AAE2-D6DC782A2F30}" id="{6934C6EC-5532-4FBC-B63A-A234063C8A4D}">
    <text xml:space="preserve">‘A’ </text>
  </threadedComment>
  <threadedComment ref="H5" dT="2023-06-07T14:26:43.37" personId="{53E04848-56C5-8E45-AAE2-D6DC782A2F30}" id="{02795406-7E12-4207-9A07-C5722B2BAD96}">
    <text xml:space="preserve">Very large change at ‘E’ and then flatlines at -245, should we ignore this? </text>
  </threadedComment>
  <threadedComment ref="H5" dT="2023-06-28T17:24:15.76" personId="{01718597-B5CE-8742-9C08-26D7D4591673}" id="{BB7CD9BC-1E1C-4A81-8DD4-B72C2967FF43}" parentId="{02795406-7E12-4207-9A07-C5722B2BAD96}">
    <text>Think we should ignore as it appears as a sensor attachment issue.</text>
  </threadedComment>
  <threadedComment ref="H5" dT="2023-07-04T17:14:22.62" personId="{2D1D1D14-0E68-4513-A5E7-AEA6829FE8E5}" id="{6C0364DF-76C1-4670-8539-5AB97DB3B787}" parentId="{02795406-7E12-4207-9A07-C5722B2BAD96}">
    <text>Agree</text>
  </threadedComment>
  <threadedComment ref="I5" dT="2023-06-07T14:28:06.45" personId="{53E04848-56C5-8E45-AAE2-D6DC782A2F30}" id="{17D41B47-4BB0-46E6-955A-90732F6555C2}">
    <text>‘Towel clamps through skin’</text>
  </threadedComment>
  <threadedComment ref="J5" dT="2023-06-07T14:32:16.39" personId="{53E04848-56C5-8E45-AAE2-D6DC782A2F30}" id="{C518AD9A-B8AD-48D8-B558-064D0887DD10}">
    <text xml:space="preserve">‘H’ </text>
  </threadedComment>
  <threadedComment ref="K5" dT="2023-06-07T14:37:51.82" personId="{53E04848-56C5-8E45-AAE2-D6DC782A2F30}" id="{95AB5760-EE86-4782-8ADE-49B17012CE0E}">
    <text xml:space="preserve">‘K’ maybe related to movement? </text>
  </threadedComment>
  <threadedComment ref="K5" dT="2023-06-28T17:34:23.10" personId="{01718597-B5CE-8742-9C08-26D7D4591673}" id="{D8302910-8483-45B7-9568-9AD313C39338}" parentId="{95AB5760-EE86-4782-8ADE-49B17012CE0E}">
    <text>Removed as this is more of a baseline change (prev. -0.58)</text>
  </threadedComment>
  <threadedComment ref="L5" dT="2023-06-07T14:41:53.60" personId="{53E04848-56C5-8E45-AAE2-D6DC782A2F30}" id="{39B1FC88-9A33-43F8-9FD7-1B34CCB4CA77}">
    <text>‘W’ there are two peaks just great than 10s away on either side of the annotation
Delta before ‘W’ 
3:00:43 to 3:00:49 (-0.71) 
Delta after ‘W’ 3:01:12 to 3:01:15 (-3.99)</text>
  </threadedComment>
  <threadedComment ref="L5" dT="2023-06-28T18:08:04.39" personId="{01718597-B5CE-8742-9C08-26D7D4591673}" id="{C7C22E0B-4013-4E36-A740-2CCAF6D99D8C}" parentId="{39B1FC88-9A33-43F8-9FD7-1B34CCB4CA77}">
    <text>KH thoughts?</text>
  </threadedComment>
  <threadedComment ref="L5" dT="2023-07-04T17:17:58.19" personId="{2D1D1D14-0E68-4513-A5E7-AEA6829FE8E5}" id="{91DA14CA-65B7-4B4E-8FE4-3FBFE142655D}" parentId="{39B1FC88-9A33-43F8-9FD7-1B34CCB4CA77}">
    <text>Perhaps too far out to be sure</text>
  </threadedComment>
  <threadedComment ref="G6" dT="2023-06-07T14:44:20.67" personId="{53E04848-56C5-8E45-AAE2-D6DC782A2F30}" id="{43E450A6-C2D1-4E11-9459-857561A9674C}">
    <text>‘C’</text>
  </threadedComment>
  <threadedComment ref="G6" dT="2023-06-28T18:11:37.56" personId="{7E7E8635-A51A-EF4E-946F-3C70BC7788F2}" id="{25855B39-D248-4F01-A378-A03D825C695B}" parentId="{43E450A6-C2D1-4E11-9459-857561A9674C}">
    <text xml:space="preserve">Went with largest acute peak in the cluster. </text>
  </threadedComment>
  <threadedComment ref="G6" dT="2023-06-28T18:11:57.53" personId="{7E7E8635-A51A-EF4E-946F-3C70BC7788F2}" id="{3CC4618E-AA37-4E7B-8BC1-3B3DAB717099}" parentId="{43E450A6-C2D1-4E11-9459-857561A9674C}">
    <text>Removed -1.12</text>
  </threadedComment>
  <threadedComment ref="H6" dT="2023-06-07T14:45:00.48" personId="{53E04848-56C5-8E45-AAE2-D6DC782A2F30}" id="{EE0F8434-30AF-40E9-BB0B-0E09F5BCDFD1}">
    <text>‘D’</text>
  </threadedComment>
  <threadedComment ref="I6" dT="2023-06-07T14:46:23.74" personId="{53E04848-56C5-8E45-AAE2-D6DC782A2F30}" id="{0F1E3E5A-AC5C-444F-B162-C863D9652D04}">
    <text xml:space="preserve">‘K’ movement? </text>
  </threadedComment>
  <threadedComment ref="I6" dT="2023-07-04T17:56:26.67" personId="{2D1D1D14-0E68-4513-A5E7-AEA6829FE8E5}" id="{7837146D-8C73-401C-9289-FE0ECA26AA42}" parentId="{0F1E3E5A-AC5C-444F-B162-C863D9652D04}">
    <text>Might be but ok to log as that</text>
  </threadedComment>
  <threadedComment ref="J6" dT="2023-06-07T14:46:23.74" personId="{53E04848-56C5-8E45-AAE2-D6DC782A2F30}" id="{7E2B0F8C-B069-4CA3-AC77-B8D404187225}">
    <text xml:space="preserve">‘K’ movement? </text>
  </threadedComment>
  <threadedComment ref="J6" dT="2023-07-04T17:56:37.71" personId="{2D1D1D14-0E68-4513-A5E7-AEA6829FE8E5}" id="{190D82F2-F3E4-4767-A141-6736F55D3598}" parentId="{7E2B0F8C-B069-4CA3-AC77-B8D404187225}">
    <text>Might be but ok to log as that</text>
  </threadedComment>
  <threadedComment ref="K6" dT="2023-06-07T14:53:14.39" personId="{53E04848-56C5-8E45-AAE2-D6DC782A2F30}" id="{A335726D-03B8-43CB-B1B8-828516538A4F}">
    <text xml:space="preserve">Small peaks at ‘K’ (1:21:38) and at ‘I’ (1:22:06), deltas are -0.35 and -0.39, respectively. Include?? </text>
  </threadedComment>
  <threadedComment ref="K6" dT="2023-06-28T17:24:37.41" personId="{7E7E8635-A51A-EF4E-946F-3C70BC7788F2}" id="{F2A3601C-80FC-4722-A7FC-E5826CDD8342}" parentId="{A335726D-03B8-43CB-B1B8-828516538A4F}">
    <text>BT, not included.</text>
  </threadedComment>
  <threadedComment ref="L6" dT="2023-06-07T14:54:03.15" personId="{53E04848-56C5-8E45-AAE2-D6DC782A2F30}" id="{FEA936F8-4347-44B9-A818-8895608DFD48}">
    <text>‘V’</text>
  </threadedComment>
  <threadedComment ref="M6" dT="2023-06-07T14:56:00.82" personId="{53E04848-56C5-8E45-AAE2-D6DC782A2F30}" id="{212955A2-ED26-41E4-9773-2EFCF162CF42}">
    <text xml:space="preserve">Small peak at ‘TC’ 1:50:01, delta is -0.48. Include?? 	</text>
  </threadedComment>
  <threadedComment ref="M6" dT="2023-06-28T17:25:58.29" personId="{7E7E8635-A51A-EF4E-946F-3C70BC7788F2}" id="{CD4BC09F-2F6F-43E4-8A33-EFE45AF8A9E0}" parentId="{212955A2-ED26-41E4-9773-2EFCF162CF42}">
    <text>Include because would round to 0.5 with one decimal place.</text>
  </threadedComment>
  <threadedComment ref="N6" dT="2023-06-07T14:57:24.23" personId="{53E04848-56C5-8E45-AAE2-D6DC782A2F30}" id="{5505F08E-9DC5-4F2F-B871-F27EBEC2E324}">
    <text xml:space="preserve">‘W done’. Baseline change or peak? </text>
  </threadedComment>
  <threadedComment ref="N6" dT="2023-06-28T19:08:48.61" personId="{7E7E8635-A51A-EF4E-946F-3C70BC7788F2}" id="{53F0E1F0-7B9D-40F3-A989-B2A18BEFAB79}" parentId="{5505F08E-9DC5-4F2F-B871-F27EBEC2E324}">
    <text>Peak, agree</text>
  </threadedComment>
  <threadedComment ref="B7" dT="2023-06-05T18:52:22.36" personId="{53E04848-56C5-8E45-AAE2-D6DC782A2F30}" id="{C66A959C-3676-446E-B890-4B201E659060}">
    <text>Two traces ran during surgery, 1st trace used for BI, 2nd trace (2023-06-04 21:46) used fro BF</text>
  </threadedComment>
  <threadedComment ref="B7" dT="2023-06-28T18:49:23.10" personId="{7E7E8635-A51A-EF4E-946F-3C70BC7788F2}" id="{CF17CDEB-2DE0-4AA0-9D10-07A8EEAEB887}" parentId="{C66A959C-3676-446E-B890-4B201E659060}">
    <text>No acute peaks present in first trace.</text>
  </threadedComment>
  <threadedComment ref="C7" dT="2023-06-28T18:49:58.81" personId="{7E7E8635-A51A-EF4E-946F-3C70BC7788F2}" id="{44D27A3D-805F-44D2-A800-6A3B8D4E4BCA}">
    <text>2nd trace information</text>
  </threadedComment>
  <threadedComment ref="G7" dT="2023-06-07T14:59:12.57" personId="{53E04848-56C5-8E45-AAE2-D6DC782A2F30}" id="{9525E50B-F089-44F9-9EB7-587980BC60F1}">
    <text xml:space="preserve">+ve peak at ‘D’ </text>
  </threadedComment>
  <threadedComment ref="G7" dT="2023-06-28T19:19:25.14" personId="{7E7E8635-A51A-EF4E-946F-3C70BC7788F2}" id="{69616DC8-654C-4EBC-A2E2-EEDBCD4CFD65}" parentId="{9525E50B-F089-44F9-9EB7-587980BC60F1}">
    <text>In 21:46 trace</text>
  </threadedComment>
  <threadedComment ref="H7" dT="2023-06-07T15:01:48.85" personId="{53E04848-56C5-8E45-AAE2-D6DC782A2F30}" id="{A42C3DF6-0652-494C-A5FF-2B44CE40BA5C}">
    <text xml:space="preserve">The following annotations are run under the next trace 2023-06-04 22:40 </text>
  </threadedComment>
  <threadedComment ref="H7" dT="2023-06-07T15:02:18.47" personId="{53E04848-56C5-8E45-AAE2-D6DC782A2F30}" id="{243ECE76-8897-4303-8DD2-D84BD2F0D144}" parentId="{A42C3DF6-0652-494C-A5FF-2B44CE40BA5C}">
    <text xml:space="preserve">Related to ‘K’, movement? </text>
  </threadedComment>
  <threadedComment ref="H7" dT="2023-06-28T19:19:49.78" personId="{7E7E8635-A51A-EF4E-946F-3C70BC7788F2}" id="{18B5989D-F78A-4B2C-902A-2F0E00644902}" parentId="{A42C3DF6-0652-494C-A5FF-2B44CE40BA5C}">
    <text>KH?</text>
  </threadedComment>
  <threadedComment ref="H7" dT="2023-07-06T11:41:09.35" personId="{2D1D1D14-0E68-4513-A5E7-AEA6829FE8E5}" id="{F405FBE4-9C59-460C-B372-6167A87AD9F0}" parentId="{A42C3DF6-0652-494C-A5FF-2B44CE40BA5C}">
    <text>yes</text>
  </threadedComment>
  <threadedComment ref="I7" dT="2023-06-07T15:04:30.53" personId="{53E04848-56C5-8E45-AAE2-D6DC782A2F30}" id="{DBBFEB90-DECE-4744-B543-0144708415B4}">
    <text>Related to ‘W’, peak started about 10s after annotation but top of peak is greater than 10s away. 
Delta 1:29:42 to 1:29:45 = -1.22</text>
  </threadedComment>
  <threadedComment ref="G28" dT="2023-06-06T16:46:15.59" personId="{53E04848-56C5-8E45-AAE2-D6DC782A2F30}" id="{2E7715B6-F111-4467-BA1A-31FB21988063}">
    <text xml:space="preserve">Small peak at ‘D’ (related to transferring to SX suite) possibly related to movement? </text>
  </threadedComment>
  <threadedComment ref="G28" dT="2023-06-28T14:47:52.47" personId="{01718597-B5CE-8742-9C08-26D7D4591673}" id="{852FE110-309D-47B8-9B23-2B38BC4FA658}" parentId="{2E7715B6-F111-4467-BA1A-31FB21988063}">
    <text xml:space="preserve">KH thoughts?
</text>
  </threadedComment>
  <threadedComment ref="G28" dT="2023-07-04T15:51:39.12" personId="{2D1D1D14-0E68-4513-A5E7-AEA6829FE8E5}" id="{FA5B40CC-C878-40E8-A401-C8B6B37BDDB3}" parentId="{2E7715B6-F111-4467-BA1A-31FB21988063}">
    <text>Difficult to distinguish with background but small peak so no harm in including it here</text>
  </threadedComment>
  <threadedComment ref="O28" dT="2023-06-06T16:48:47.00" personId="{53E04848-56C5-8E45-AAE2-D6DC782A2F30}" id="{FC203200-0D96-44B6-A591-C4EF00A79A07}">
    <text xml:space="preserve">Peak related to ‘K’ (tilting table) possibly caused by movement? </text>
  </threadedComment>
  <threadedComment ref="O28" dT="2023-06-28T14:50:05.18" personId="{01718597-B5CE-8742-9C08-26D7D4591673}" id="{E342B248-1B30-42A6-99B8-E0F6873DACC6}" parentId="{FC203200-0D96-44B6-A591-C4EF00A79A07}">
    <text xml:space="preserve">KH thoughts? </text>
  </threadedComment>
  <threadedComment ref="O28" dT="2023-07-04T15:55:35.53" personId="{2D1D1D14-0E68-4513-A5E7-AEA6829FE8E5}" id="{F72E71D8-132B-4396-9DCB-0A667C4C45A3}" parentId="{FC203200-0D96-44B6-A591-C4EF00A79A07}">
    <text>Agree likely linked to K annotation.  Caused a shift in the BAVG</text>
  </threadedComment>
  <threadedComment ref="P28" dT="2023-06-06T16:48:47.00" personId="{53E04848-56C5-8E45-AAE2-D6DC782A2F30}" id="{D9EC516F-653F-42D3-95B6-C7A632BC63F6}">
    <text xml:space="preserve">Peak related to ‘K’ (tilting table) possibly caused by movement? </text>
  </threadedComment>
  <threadedComment ref="P28" dT="2023-06-28T14:51:31.26" personId="{01718597-B5CE-8742-9C08-26D7D4591673}" id="{675251F5-C24F-4519-A650-FEA3BEF67356}" parentId="{D9EC516F-653F-42D3-95B6-C7A632BC63F6}">
    <text>KH thoughts?</text>
  </threadedComment>
  <threadedComment ref="P28" dT="2023-07-04T15:56:38.91" personId="{2D1D1D14-0E68-4513-A5E7-AEA6829FE8E5}" id="{A37DDE79-E4BF-4BBC-814E-424241614F6F}" parentId="{D9EC516F-653F-42D3-95B6-C7A632BC63F6}">
    <text>Would include here.  No way to tell if it was movement itself (sensor issue) or pain caused by the table movement.</text>
  </threadedComment>
  <threadedComment ref="V28" dT="2023-06-06T16:50:41.52" personId="{53E04848-56C5-8E45-AAE2-D6DC782A2F30}" id="{D37B5D1C-5E3D-4E60-81EB-6409A9A84850}">
    <text xml:space="preserve">Related to ‘V’ (closing sutures) </text>
  </threadedComment>
  <threadedComment ref="W28" dT="2023-06-06T16:52:08.58" personId="{53E04848-56C5-8E45-AAE2-D6DC782A2F30}" id="{A7C6DAF5-0778-4028-BE5F-4E4C383E6923}">
    <text xml:space="preserve">Positive peak related to ‘W’ </text>
  </threadedComment>
  <threadedComment ref="W28" dT="2023-06-28T14:54:31.80" personId="{01718597-B5CE-8742-9C08-26D7D4591673}" id="{3878CAFA-8E13-4C66-9357-8F9966A0983C}" parentId="{A7C6DAF5-0778-4028-BE5F-4E4C383E6923}">
    <text>Agree</text>
  </threadedComment>
  <threadedComment ref="W28" dT="2023-07-04T15:57:02.73" personId="{2D1D1D14-0E68-4513-A5E7-AEA6829FE8E5}" id="{D1E47312-5814-4D4A-B37F-D70B214796DF}" parentId="{A7C6DAF5-0778-4028-BE5F-4E4C383E6923}">
    <text>Can we add the value?</text>
  </threadedComment>
  <threadedComment ref="X28" dT="2023-06-06T16:53:29.45" personId="{53E04848-56C5-8E45-AAE2-D6DC782A2F30}" id="{2C0774C9-321B-4422-BDA7-218A3FF0AC64}">
    <text xml:space="preserve">Related to ‘X’ which is moving to kennel, so possibly related to movement? </text>
  </threadedComment>
  <threadedComment ref="C29" dT="2023-06-05T15:56:45.08" personId="{53E04848-56C5-8E45-AAE2-D6DC782A2F30}" id="{9D7D3F47-890D-4844-92D9-136E27A095A1}">
    <text xml:space="preserve">“Move to recovery” in following trace 2023-06-04 17:53 (02:53PM) </text>
  </threadedComment>
  <threadedComment ref="G29" dT="2023-06-07T12:49:47.33" personId="{53E04848-56C5-8E45-AAE2-D6DC782A2F30}" id="{840C1FE4-1543-462D-BE0B-20550C5A3CE4}">
    <text xml:space="preserve">Related to ‘D’, baseline change or peak? I took delta from 27:33 to 27:37, but potentially could consider it a cluster from 27:33 to 27:45? </text>
  </threadedComment>
  <threadedComment ref="G29" dT="2023-06-28T15:32:24.40" personId="{01718597-B5CE-8742-9C08-26D7D4591673}" id="{4DC11A22-09BA-44FC-87B0-A16A53EB1B8C}" parentId="{840C1FE4-1543-462D-BE0B-20550C5A3CE4}">
    <text>KH thoughts - I think this is a baseline change, with some movements peaks? Removed (-1.56)</text>
  </threadedComment>
  <threadedComment ref="G29" dT="2023-07-04T16:25:56.50" personId="{2D1D1D14-0E68-4513-A5E7-AEA6829FE8E5}" id="{278F44EC-FA9A-4F3F-8FB3-BAD108525A32}" parentId="{840C1FE4-1543-462D-BE0B-20550C5A3CE4}">
    <text xml:space="preserve">Agree, there is something at 27:48 but that's too far out correct?  </text>
  </threadedComment>
  <threadedComment ref="H29" dT="2023-06-06T16:56:31.68" personId="{53E04848-56C5-8E45-AAE2-D6DC782A2F30}" id="{F17993ED-6279-4AD2-9A04-E1259A2EFEC3}">
    <text xml:space="preserve">Related to ‘Towel clamps to skin’, this was not given in annotations list, do we want to include this? </text>
  </threadedComment>
  <threadedComment ref="H29" dT="2023-07-04T16:26:08.88" personId="{2D1D1D14-0E68-4513-A5E7-AEA6829FE8E5}" id="{157ACB04-3327-494B-805A-34E0B0695E28}" parentId="{F17993ED-6279-4AD2-9A04-E1259A2EFEC3}">
    <text>Yes please</text>
  </threadedComment>
  <threadedComment ref="I29" dT="2023-06-06T16:58:07.57" personId="{53E04848-56C5-8E45-AAE2-D6DC782A2F30}" id="{47616A7A-0EE0-4F6E-8D06-F53408E1E92F}">
    <text xml:space="preserve">Related to ‘Towel clamp’, this was not given in annotations list, do we want to include this? </text>
  </threadedComment>
  <threadedComment ref="I29" dT="2023-07-04T16:29:14.57" personId="{2D1D1D14-0E68-4513-A5E7-AEA6829FE8E5}" id="{7A431C10-3E68-4F2D-B825-8C64142BB9A0}" parentId="{47616A7A-0EE0-4F6E-8D06-F53408E1E92F}">
    <text>Yes please</text>
  </threadedComment>
  <threadedComment ref="K29" dT="2023-06-06T16:58:55.51" personId="{53E04848-56C5-8E45-AAE2-D6DC782A2F30}" id="{87A54508-EB17-4911-A558-0D537D1C491D}">
    <text>‘F’</text>
  </threadedComment>
  <threadedComment ref="L29" dT="2023-06-07T12:52:51.76" personId="{53E04848-56C5-8E45-AAE2-D6DC782A2F30}" id="{0D4B40CC-2CD1-4CFC-99B1-D11705A83A86}">
    <text>Related to ‘another incision’</text>
  </threadedComment>
  <threadedComment ref="M29" dT="2023-06-07T12:58:07.91" personId="{53E04848-56C5-8E45-AAE2-D6DC782A2F30}" id="{6A846FAA-1FD1-4B7C-B38B-72059B42283C}">
    <text>Peak at 53:36, possibly related to ‘G’, but it is ~ 20s after the annotation. ‘G’ is related to cannulation which could take some time to perform, do we include? I calculated it in case we decide to use it</text>
  </threadedComment>
  <threadedComment ref="M29" dT="2023-06-28T15:44:10.16" personId="{01718597-B5CE-8742-9C08-26D7D4591673}" id="{A5FE7B29-8B2C-4F42-AD9A-C35F79D456C2}" parentId="{6A846FAA-1FD1-4B7C-B38B-72059B42283C}">
    <text xml:space="preserve">I agree, this can take time, KH? </text>
  </threadedComment>
  <threadedComment ref="M29" dT="2023-07-04T16:29:46.86" personId="{2D1D1D14-0E68-4513-A5E7-AEA6829FE8E5}" id="{2F673E0B-1515-45A5-BA4A-754EB2A5009F}" parentId="{6A846FAA-1FD1-4B7C-B38B-72059B42283C}">
    <text>Would include yes</text>
  </threadedComment>
  <threadedComment ref="N29" dT="2023-06-07T13:22:33.61" personId="{53E04848-56C5-8E45-AAE2-D6DC782A2F30}" id="{390B347C-936A-4E37-9029-131AAF501781}">
    <text>Oscillating baseline or cluster or peaks at ‘L’ (1:10:44)?? ‘L’ is related to retracting organs..</text>
  </threadedComment>
  <threadedComment ref="N29" dT="2023-06-28T16:28:42.24" personId="{01718597-B5CE-8742-9C08-26D7D4591673}" id="{0093D547-A0B6-4FC0-8945-EC6A882D9D2F}" parentId="{390B347C-936A-4E37-9029-131AAF501781}">
    <text>Too difficult to decide due to oscillating baseline.</text>
  </threadedComment>
  <threadedComment ref="Q29" dT="2023-06-07T13:23:46.36" personId="{53E04848-56C5-8E45-AAE2-D6DC782A2F30}" id="{E8CE4069-7E3A-4A29-9D9D-CDFF9E0CB5B9}">
    <text xml:space="preserve">‘L’ 	</text>
  </threadedComment>
  <threadedComment ref="R29" dT="2023-06-07T13:35:31.29" personId="{53E04848-56C5-8E45-AAE2-D6DC782A2F30}" id="{43725959-5596-4ADF-878A-C8C9BF7AC1F2}">
    <text>Related to ‘J cannula replacement’</text>
  </threadedComment>
  <threadedComment ref="S29" dT="2023-06-07T13:33:57.19" personId="{53E04848-56C5-8E45-AAE2-D6DC782A2F30}" id="{60D75DCD-3346-46B8-9377-466EA8422B95}">
    <text xml:space="preserve">Took the highest point after ’N’ to the lowest point in cluster (1:22:13 - 1:22:48), but if taking the largest peak in the cluster it would = -27.28 (1:22:39 - 1:22:48) but this peak would be further than 10s away from the annotation. </text>
  </threadedComment>
  <threadedComment ref="S29" dT="2023-06-28T16:24:37.19" personId="{01718597-B5CE-8742-9C08-26D7D4591673}" id="{424604E0-50A9-4F6A-AC17-8550E1342AFB}" parentId="{60D75DCD-3346-46B8-9377-466EA8422B95}">
    <text xml:space="preserve">MC/GV agree - KH thoughts? </text>
  </threadedComment>
  <threadedComment ref="S29" dT="2023-07-04T16:34:26.38" personId="{2D1D1D14-0E68-4513-A5E7-AEA6829FE8E5}" id="{AC419F2A-81AE-4487-8B9D-00D073D796F4}" parentId="{60D75DCD-3346-46B8-9377-466EA8422B95}">
    <text>ok</text>
  </threadedComment>
  <threadedComment ref="T29" dT="2023-06-07T13:47:10.40" personId="{53E04848-56C5-8E45-AAE2-D6DC782A2F30}" id="{F7A38E42-0E93-49C1-A936-495F749EDC8A}">
    <text xml:space="preserve">“P”	</text>
  </threadedComment>
  <threadedComment ref="B30" dT="2023-06-05T18:25:28.68" personId="{53E04848-56C5-8E45-AAE2-D6DC782A2F30}" id="{2B142DF3-6ED7-491D-B53D-CCA207BF67E7}">
    <text>Two traces for surgery, 2nd trace was ran under Ratona Amarel (2023-06-04 22:41)</text>
  </threadedComment>
  <threadedComment ref="E30" dT="2023-06-07T13:49:29.85" personId="{53E04848-56C5-8E45-AAE2-D6DC782A2F30}" id="{81E8DD47-7243-459A-A916-35CEA1E341D5}">
    <text xml:space="preserve">‘A’, looks somewhat like an artifact peak? </text>
  </threadedComment>
  <threadedComment ref="F30" dT="2023-06-07T13:50:15.88" personId="{53E04848-56C5-8E45-AAE2-D6DC782A2F30}" id="{714B44DD-2694-4E36-B189-B62D9F37F455}">
    <text>‘C’</text>
  </threadedComment>
  <threadedComment ref="I30" dT="2023-06-07T14:10:48.13" personId="{53E04848-56C5-8E45-AAE2-D6DC782A2F30}" id="{587F3518-BA9B-4C2F-9457-A195B5470A43}">
    <text>’S’</text>
  </threadedComment>
  <threadedComment ref="I30" dT="2023-06-28T15:35:26.07" personId="{7E7E8635-A51A-EF4E-946F-3C70BC7788F2}" id="{8316D5BD-C2E3-49F2-AF31-5DE87F9A5F10}" parentId="{587F3518-BA9B-4C2F-9457-A195B5470A43}">
    <text>Baseline Change deleted -0.61.</text>
  </threadedComment>
  <threadedComment ref="I30" dT="2023-06-28T15:36:04.35" personId="{7E7E8635-A51A-EF4E-946F-3C70BC7788F2}" id="{7C8B92FC-88A1-445C-B540-A731E4ECDB37}" parentId="{587F3518-BA9B-4C2F-9457-A195B5470A43}">
    <text>Purple peak is &gt; 10s from annotation. KH?</text>
  </threadedComment>
  <threadedComment ref="I30" dT="2023-07-04T17:34:12.56" personId="{2D1D1D14-0E68-4513-A5E7-AEA6829FE8E5}" id="{A4BD9C46-D944-4D18-9F4F-19B464EAF4B5}" parentId="{587F3518-BA9B-4C2F-9457-A195B5470A43}">
    <text xml:space="preserve">Too far out </text>
  </threadedComment>
  <threadedComment ref="J30" dT="2023-06-07T13:51:11.92" personId="{53E04848-56C5-8E45-AAE2-D6DC782A2F30}" id="{4C65A9C6-B649-4784-AFE0-850FAEE3D44C}">
    <text>‘Arterial line’</text>
  </threadedComment>
  <threadedComment ref="O30" dT="2023-06-07T13:57:15.63" personId="{53E04848-56C5-8E45-AAE2-D6DC782A2F30}" id="{654ACC18-DF4F-4D32-AE52-EAADBDB69DA9}">
    <text>The following annotations are ran patient “Ratona Amarel” trace ID 2023-06-04 22:41</text>
  </threadedComment>
  <threadedComment ref="O30" dT="2023-06-07T13:58:09.64" personId="{53E04848-56C5-8E45-AAE2-D6DC782A2F30}" id="{87F4E6AB-A3E1-4C6B-9CA2-08769A617017}" parentId="{654ACC18-DF4F-4D32-AE52-EAADBDB69DA9}">
    <text>Related to ‘K’, so possibly just movement peak</text>
  </threadedComment>
  <threadedComment ref="U30" dT="2023-06-07T14:13:17.11" personId="{53E04848-56C5-8E45-AAE2-D6DC782A2F30}" id="{1F8DE66D-3162-45F8-A047-6179817707E5}">
    <text xml:space="preserve">‘Removing arterial’ baseline change or peak? </text>
  </threadedComment>
  <threadedComment ref="E31" dT="2023-06-07T14:21:14.06" personId="{53E04848-56C5-8E45-AAE2-D6DC782A2F30}" id="{814552C7-B8A2-4523-842E-AC140D6CECE1}">
    <text xml:space="preserve">‘A’ </text>
  </threadedComment>
  <threadedComment ref="F31" dT="2023-06-07T14:26:43.37" personId="{53E04848-56C5-8E45-AAE2-D6DC782A2F30}" id="{2DF83EEB-BD9F-46E3-BEE0-77F4C6BB1A3F}">
    <text xml:space="preserve">Very large change at ‘E’ and then flatlines at -245, should we ignore this? </text>
  </threadedComment>
  <threadedComment ref="F31" dT="2023-06-28T17:24:15.76" personId="{01718597-B5CE-8742-9C08-26D7D4591673}" id="{2C8BF026-01ED-4A63-9E2D-B3EEE5C280C0}" parentId="{2DF83EEB-BD9F-46E3-BEE0-77F4C6BB1A3F}">
    <text>Think we should ignore as it appears as a sensor attachment issue.</text>
  </threadedComment>
  <threadedComment ref="F31" dT="2023-07-04T17:14:22.62" personId="{2D1D1D14-0E68-4513-A5E7-AEA6829FE8E5}" id="{0CB11E31-7644-4DE0-8D75-6B55AB190249}" parentId="{2DF83EEB-BD9F-46E3-BEE0-77F4C6BB1A3F}">
    <text>Agree</text>
  </threadedComment>
  <threadedComment ref="H31" dT="2023-06-07T14:28:06.45" personId="{53E04848-56C5-8E45-AAE2-D6DC782A2F30}" id="{9E9EEE12-1722-45C3-BED3-979F12427B9C}">
    <text>‘Towel clamps through skin’</text>
  </threadedComment>
  <threadedComment ref="I31" dT="2023-06-07T14:37:51.82" personId="{53E04848-56C5-8E45-AAE2-D6DC782A2F30}" id="{2FB5E51A-8D0A-4D91-BE56-ABBA6C6588D4}">
    <text xml:space="preserve">‘K’ maybe related to movement? </text>
  </threadedComment>
  <threadedComment ref="I31" dT="2023-06-28T17:34:23.10" personId="{01718597-B5CE-8742-9C08-26D7D4591673}" id="{C4E58A33-6D7D-49DF-9224-D107FC026B32}" parentId="{2FB5E51A-8D0A-4D91-BE56-ABBA6C6588D4}">
    <text>Removed as this is more of a baseline change (prev. -0.58)</text>
  </threadedComment>
  <threadedComment ref="J31" dT="2023-06-07T14:41:53.60" personId="{53E04848-56C5-8E45-AAE2-D6DC782A2F30}" id="{E34682A9-1E34-494F-95E8-8A18AB51D0FA}">
    <text>‘W’ there are two peaks just great than 10s away on either side of the annotation
Delta before ‘W’ 
3:00:43 to 3:00:49 (-0.71) 
Delta after ‘W’ 3:01:12 to 3:01:15 (-3.99)</text>
  </threadedComment>
  <threadedComment ref="J31" dT="2023-06-28T18:08:04.39" personId="{01718597-B5CE-8742-9C08-26D7D4591673}" id="{195D6FBF-FE36-45FC-B97D-EB75A9FBB698}" parentId="{E34682A9-1E34-494F-95E8-8A18AB51D0FA}">
    <text>KH thoughts?</text>
  </threadedComment>
  <threadedComment ref="J31" dT="2023-07-04T17:17:58.19" personId="{2D1D1D14-0E68-4513-A5E7-AEA6829FE8E5}" id="{7CD0E8BC-D9E2-4437-A5DC-0B932530B1BE}" parentId="{E34682A9-1E34-494F-95E8-8A18AB51D0FA}">
    <text>Perhaps too far out to be sure</text>
  </threadedComment>
  <threadedComment ref="N31" dT="2023-06-07T14:32:16.39" personId="{53E04848-56C5-8E45-AAE2-D6DC782A2F30}" id="{95A25F37-F288-4245-A218-F151ACE904B5}">
    <text xml:space="preserve">‘H’ </text>
  </threadedComment>
  <threadedComment ref="F32" dT="2023-06-07T14:44:20.67" personId="{53E04848-56C5-8E45-AAE2-D6DC782A2F30}" id="{F3420BCC-1D67-4A2C-88B1-59421431E7F1}">
    <text>‘C’</text>
  </threadedComment>
  <threadedComment ref="F32" dT="2023-06-28T18:11:37.56" personId="{7E7E8635-A51A-EF4E-946F-3C70BC7788F2}" id="{FF279DC4-2B40-4494-8A9B-50F7BEADD65A}" parentId="{F3420BCC-1D67-4A2C-88B1-59421431E7F1}">
    <text xml:space="preserve">Went with largest acute peak in the cluster. </text>
  </threadedComment>
  <threadedComment ref="F32" dT="2023-06-28T18:11:57.53" personId="{7E7E8635-A51A-EF4E-946F-3C70BC7788F2}" id="{3B8ACD23-46CD-4152-B27D-5A54301895FF}" parentId="{F3420BCC-1D67-4A2C-88B1-59421431E7F1}">
    <text>Removed -1.12</text>
  </threadedComment>
  <threadedComment ref="G32" dT="2023-06-07T14:45:00.48" personId="{53E04848-56C5-8E45-AAE2-D6DC782A2F30}" id="{8DED6C0F-FB3A-4570-9E8F-494AD83595E1}">
    <text>‘D’</text>
  </threadedComment>
  <threadedComment ref="I32" dT="2023-06-07T14:53:14.39" personId="{53E04848-56C5-8E45-AAE2-D6DC782A2F30}" id="{3F9769E4-CC5D-454B-9579-C5B05B6451FF}">
    <text xml:space="preserve">Small peaks at ‘K’ (1:21:38) and at ‘I’ (1:22:06), deltas are -0.35 and -0.39, respectively. Include?? </text>
  </threadedComment>
  <threadedComment ref="I32" dT="2023-06-28T17:24:37.41" personId="{7E7E8635-A51A-EF4E-946F-3C70BC7788F2}" id="{946769D2-5741-4689-8AF3-B91C456C326E}" parentId="{3F9769E4-CC5D-454B-9579-C5B05B6451FF}">
    <text>BT, not included.</text>
  </threadedComment>
  <threadedComment ref="O32" dT="2023-06-07T14:46:23.74" personId="{53E04848-56C5-8E45-AAE2-D6DC782A2F30}" id="{80CEA101-A48C-48CA-86D9-397721F6CDDF}">
    <text xml:space="preserve">‘K’ movement? </text>
  </threadedComment>
  <threadedComment ref="O32" dT="2023-07-04T17:56:26.67" personId="{2D1D1D14-0E68-4513-A5E7-AEA6829FE8E5}" id="{8D6D4BDF-0644-4E3D-A557-A1C043807691}" parentId="{80CEA101-A48C-48CA-86D9-397721F6CDDF}">
    <text>Might be but ok to log as that</text>
  </threadedComment>
  <threadedComment ref="P32" dT="2023-06-07T14:46:23.74" personId="{53E04848-56C5-8E45-AAE2-D6DC782A2F30}" id="{E28CD3FB-8C94-4C3A-93E9-3163760C9608}">
    <text xml:space="preserve">‘K’ movement? </text>
  </threadedComment>
  <threadedComment ref="P32" dT="2023-07-04T17:56:37.71" personId="{2D1D1D14-0E68-4513-A5E7-AEA6829FE8E5}" id="{7C9A5276-A6D0-4E5A-A606-556AD2DF66F0}" parentId="{E28CD3FB-8C94-4C3A-93E9-3163760C9608}">
    <text>Might be but ok to log as that</text>
  </threadedComment>
  <threadedComment ref="U32" dT="2023-06-07T14:56:00.82" personId="{53E04848-56C5-8E45-AAE2-D6DC782A2F30}" id="{5CB04C0C-937A-4F62-8BD9-D3C3E0BA0D12}">
    <text xml:space="preserve">Small peak at ‘TC’ 1:50:01, delta is -0.48. Include?? 	</text>
  </threadedComment>
  <threadedComment ref="U32" dT="2023-06-28T17:25:58.29" personId="{7E7E8635-A51A-EF4E-946F-3C70BC7788F2}" id="{C397A9F4-E4B2-42C2-B66A-3A282B0053C7}" parentId="{5CB04C0C-937A-4F62-8BD9-D3C3E0BA0D12}">
    <text>Include because would round to 0.5 with one decimal place.</text>
  </threadedComment>
  <threadedComment ref="V32" dT="2023-06-07T14:54:03.15" personId="{53E04848-56C5-8E45-AAE2-D6DC782A2F30}" id="{AECF5165-EA5C-4B44-A555-990249D926F0}">
    <text>‘V’</text>
  </threadedComment>
  <threadedComment ref="W32" dT="2023-06-07T14:57:24.23" personId="{53E04848-56C5-8E45-AAE2-D6DC782A2F30}" id="{3CF0B409-F408-4FAE-9A9A-1AC3A24C6877}">
    <text xml:space="preserve">‘W done’. Baseline change or peak? </text>
  </threadedComment>
  <threadedComment ref="W32" dT="2023-06-28T19:08:48.61" personId="{7E7E8635-A51A-EF4E-946F-3C70BC7788F2}" id="{214F44B7-9B06-46B8-8FB1-BB8540163217}" parentId="{3CF0B409-F408-4FAE-9A9A-1AC3A24C6877}">
    <text>Peak, agree</text>
  </threadedComment>
  <threadedComment ref="B33" dT="2023-06-05T18:52:22.36" personId="{53E04848-56C5-8E45-AAE2-D6DC782A2F30}" id="{CBF9E6AF-3106-4F2E-B96A-8171BD05B96B}">
    <text>Two traces ran during surgery, 1st trace used for BI, 2nd trace (2023-06-04 21:46) used fro BF</text>
  </threadedComment>
  <threadedComment ref="B33" dT="2023-06-28T18:49:23.10" personId="{7E7E8635-A51A-EF4E-946F-3C70BC7788F2}" id="{19809F7F-FCEC-41A1-81C9-851218B886DB}" parentId="{CBF9E6AF-3106-4F2E-B96A-8171BD05B96B}">
    <text>No acute peaks present in first trace.</text>
  </threadedComment>
  <threadedComment ref="C33" dT="2023-06-28T18:49:58.81" personId="{7E7E8635-A51A-EF4E-946F-3C70BC7788F2}" id="{225C1870-6784-496C-BC49-DC3A0EE88E46}">
    <text>2nd trace information</text>
  </threadedComment>
  <threadedComment ref="G33" dT="2023-06-07T14:59:12.57" personId="{53E04848-56C5-8E45-AAE2-D6DC782A2F30}" id="{7EDD3934-B969-40E0-A3DC-C2E08DA08298}">
    <text xml:space="preserve">+ve peak at ‘D’ </text>
  </threadedComment>
  <threadedComment ref="G33" dT="2023-06-28T19:19:25.14" personId="{7E7E8635-A51A-EF4E-946F-3C70BC7788F2}" id="{035990F0-1F4C-47EF-BCB7-C86B01085718}" parentId="{7EDD3934-B969-40E0-A3DC-C2E08DA08298}">
    <text>In 21:46 trace</text>
  </threadedComment>
  <threadedComment ref="O33" dT="2023-06-07T15:01:48.85" personId="{53E04848-56C5-8E45-AAE2-D6DC782A2F30}" id="{F9499001-57B9-42AB-B60B-341B8629CAF0}">
    <text xml:space="preserve">The following annotations are run under the next trace 2023-06-04 22:40 </text>
  </threadedComment>
  <threadedComment ref="O33" dT="2023-06-07T15:02:18.47" personId="{53E04848-56C5-8E45-AAE2-D6DC782A2F30}" id="{3B24FCDB-521C-4230-A737-1DF035E672C0}" parentId="{F9499001-57B9-42AB-B60B-341B8629CAF0}">
    <text xml:space="preserve">Related to ‘K’, movement? </text>
  </threadedComment>
  <threadedComment ref="O33" dT="2023-06-28T19:19:49.78" personId="{7E7E8635-A51A-EF4E-946F-3C70BC7788F2}" id="{8748C731-0F20-4923-8CED-033B8F9F0AFF}" parentId="{F9499001-57B9-42AB-B60B-341B8629CAF0}">
    <text>KH?</text>
  </threadedComment>
  <threadedComment ref="O33" dT="2023-07-06T11:41:09.35" personId="{2D1D1D14-0E68-4513-A5E7-AEA6829FE8E5}" id="{1F1BD9C0-1D85-4071-B564-569E684AEA1C}" parentId="{F9499001-57B9-42AB-B60B-341B8629CAF0}">
    <text>yes</text>
  </threadedComment>
  <threadedComment ref="W33" dT="2023-06-07T15:04:30.53" personId="{53E04848-56C5-8E45-AAE2-D6DC782A2F30}" id="{F93D5284-63C3-4E03-8EA7-31EAB48AAE42}">
    <text>Related to ‘W’, peak started about 10s after annotation but top of peak is greater than 10s away. 
Delta 1:29:42 to 1:29:45 = -1.22</text>
  </threadedComment>
  <threadedComment ref="S38" dT="2023-06-06T16:50:41.52" personId="{53E04848-56C5-8E45-AAE2-D6DC782A2F30}" id="{5C2BA29D-5B05-4765-837E-0ECC58E20F0B}">
    <text xml:space="preserve">Related to ‘V’ (closing sutures) </text>
  </threadedComment>
  <threadedComment ref="T38" dT="2023-06-06T16:52:08.58" personId="{53E04848-56C5-8E45-AAE2-D6DC782A2F30}" id="{8FB1F7BA-72F0-4321-A584-B9C25CA7B0A0}">
    <text xml:space="preserve">Positive peak related to ‘W’ </text>
  </threadedComment>
  <threadedComment ref="T38" dT="2023-06-28T14:54:31.80" personId="{01718597-B5CE-8742-9C08-26D7D4591673}" id="{843996B5-5EC3-4B5F-B910-DB7064B2DCEF}" parentId="{8FB1F7BA-72F0-4321-A584-B9C25CA7B0A0}">
    <text>Agree</text>
  </threadedComment>
  <threadedComment ref="T38" dT="2023-07-04T15:57:02.73" personId="{2D1D1D14-0E68-4513-A5E7-AEA6829FE8E5}" id="{897AE9CC-0101-4426-A4EB-24C2BE57862E}" parentId="{8FB1F7BA-72F0-4321-A584-B9C25CA7B0A0}">
    <text>Can we add the value?</text>
  </threadedComment>
  <threadedComment ref="C39" dT="2023-06-05T15:56:45.08" personId="{53E04848-56C5-8E45-AAE2-D6DC782A2F30}" id="{1709DC73-CA44-437F-BD75-E93BCCD33B07}">
    <text xml:space="preserve">“Move to recovery” in following trace 2023-06-04 17:53 (02:53PM) </text>
  </threadedComment>
  <threadedComment ref="G39" dT="2023-06-06T16:56:31.68" personId="{53E04848-56C5-8E45-AAE2-D6DC782A2F30}" id="{B7B50924-0B9F-4AD6-A9BC-586E89E934EB}">
    <text xml:space="preserve">Related to ‘Towel clamps to skin’, this was not given in annotations list, do we want to include this? </text>
  </threadedComment>
  <threadedComment ref="G39" dT="2023-07-04T16:26:08.88" personId="{2D1D1D14-0E68-4513-A5E7-AEA6829FE8E5}" id="{E39A7FF1-7B8B-485D-8268-B4B7ED8B4A5C}" parentId="{B7B50924-0B9F-4AD6-A9BC-586E89E934EB}">
    <text>Yes please</text>
  </threadedComment>
  <threadedComment ref="H39" dT="2023-06-06T16:58:07.57" personId="{53E04848-56C5-8E45-AAE2-D6DC782A2F30}" id="{735A3734-9EC9-4507-BED1-D2FF878EFB6E}">
    <text xml:space="preserve">Related to ‘Towel clamp’, this was not given in annotations list, do we want to include this? </text>
  </threadedComment>
  <threadedComment ref="H39" dT="2023-07-04T16:29:14.57" personId="{2D1D1D14-0E68-4513-A5E7-AEA6829FE8E5}" id="{E3F5EA24-59EA-4157-81CB-88F1AC3E548F}" parentId="{735A3734-9EC9-4507-BED1-D2FF878EFB6E}">
    <text>Yes please</text>
  </threadedComment>
  <threadedComment ref="J39" dT="2023-06-06T16:58:55.51" personId="{53E04848-56C5-8E45-AAE2-D6DC782A2F30}" id="{9D617B2D-5EA5-4345-8932-AD8CBA1C476D}">
    <text>‘F’</text>
  </threadedComment>
  <threadedComment ref="K39" dT="2023-06-07T12:52:51.76" personId="{53E04848-56C5-8E45-AAE2-D6DC782A2F30}" id="{53FC7F5B-1443-448D-9F60-F661482C99D3}">
    <text>Related to ‘another incision’</text>
  </threadedComment>
  <threadedComment ref="L39" dT="2023-06-07T12:58:07.91" personId="{53E04848-56C5-8E45-AAE2-D6DC782A2F30}" id="{FDA6F82C-6C5F-4969-A5D0-EFED438DB9A1}">
    <text>Peak at 53:36, possibly related to ‘G’, but it is ~ 20s after the annotation. ‘G’ is related to cannulation which could take some time to perform, do we include? I calculated it in case we decide to use it</text>
  </threadedComment>
  <threadedComment ref="L39" dT="2023-06-28T15:44:10.16" personId="{01718597-B5CE-8742-9C08-26D7D4591673}" id="{EAD855BE-520E-47EE-883A-784EC5ACEEB4}" parentId="{FDA6F82C-6C5F-4969-A5D0-EFED438DB9A1}">
    <text xml:space="preserve">I agree, this can take time, KH? </text>
  </threadedComment>
  <threadedComment ref="L39" dT="2023-07-04T16:29:46.86" personId="{2D1D1D14-0E68-4513-A5E7-AEA6829FE8E5}" id="{B0AC239C-D82B-48E5-A969-ABDD8E98F4A5}" parentId="{FDA6F82C-6C5F-4969-A5D0-EFED438DB9A1}">
    <text>Would include yes</text>
  </threadedComment>
  <threadedComment ref="M39" dT="2023-06-07T13:22:33.61" personId="{53E04848-56C5-8E45-AAE2-D6DC782A2F30}" id="{2AA942EF-258C-4084-AB9E-AB4E428A9444}">
    <text>Oscillating baseline or cluster or peaks at ‘L’ (1:10:44)?? ‘L’ is related to retracting organs..</text>
  </threadedComment>
  <threadedComment ref="M39" dT="2023-06-28T16:28:42.24" personId="{01718597-B5CE-8742-9C08-26D7D4591673}" id="{265A964B-43AA-43BF-8103-1E7CE72FB7C6}" parentId="{2AA942EF-258C-4084-AB9E-AB4E428A9444}">
    <text>Too difficult to decide due to oscillating baseline.</text>
  </threadedComment>
  <threadedComment ref="N39" dT="2023-06-07T13:23:46.36" personId="{53E04848-56C5-8E45-AAE2-D6DC782A2F30}" id="{ABF3E708-D3CA-4E1C-BC5C-CB5A9B4A0310}">
    <text xml:space="preserve">‘L’ 	</text>
  </threadedComment>
  <threadedComment ref="O39" dT="2023-06-07T13:35:31.29" personId="{53E04848-56C5-8E45-AAE2-D6DC782A2F30}" id="{70579287-99E8-4940-80F1-2B928E519D54}">
    <text>Related to ‘J cannula replacement’</text>
  </threadedComment>
  <threadedComment ref="P39" dT="2023-06-07T13:33:57.19" personId="{53E04848-56C5-8E45-AAE2-D6DC782A2F30}" id="{387CC77A-F06D-4367-9158-C9753B56074C}">
    <text xml:space="preserve">Took the highest point after ’N’ to the lowest point in cluster (1:22:13 - 1:22:48), but if taking the largest peak in the cluster it would = -27.28 (1:22:39 - 1:22:48) but this peak would be further than 10s away from the annotation. </text>
  </threadedComment>
  <threadedComment ref="P39" dT="2023-06-28T16:24:37.19" personId="{01718597-B5CE-8742-9C08-26D7D4591673}" id="{3CF26CBE-D247-461D-AD86-0638926F68EC}" parentId="{387CC77A-F06D-4367-9158-C9753B56074C}">
    <text xml:space="preserve">MC/GV agree - KH thoughts? </text>
  </threadedComment>
  <threadedComment ref="P39" dT="2023-07-04T16:34:26.38" personId="{2D1D1D14-0E68-4513-A5E7-AEA6829FE8E5}" id="{89D89230-46D6-4384-B425-C3D9BE09AEDF}" parentId="{387CC77A-F06D-4367-9158-C9753B56074C}">
    <text>ok</text>
  </threadedComment>
  <threadedComment ref="Q39" dT="2023-06-07T13:47:10.40" personId="{53E04848-56C5-8E45-AAE2-D6DC782A2F30}" id="{81E9D619-C9EE-499B-B46E-22751FC38DA4}">
    <text xml:space="preserve">“P”	</text>
  </threadedComment>
  <threadedComment ref="B40" dT="2023-06-05T18:25:28.68" personId="{53E04848-56C5-8E45-AAE2-D6DC782A2F30}" id="{35E2509A-A422-4CA0-9246-4478F44F6614}">
    <text>Two traces for surgery, 2nd trace was ran under Ratona Amarel (2023-06-04 22:41)</text>
  </threadedComment>
  <threadedComment ref="E40" dT="2023-06-07T13:49:29.85" personId="{53E04848-56C5-8E45-AAE2-D6DC782A2F30}" id="{A651F765-19F2-4239-B6A0-5436FA4F767C}">
    <text xml:space="preserve">‘A’, looks somewhat like an artifact peak? </text>
  </threadedComment>
  <threadedComment ref="F40" dT="2023-06-07T13:50:15.88" personId="{53E04848-56C5-8E45-AAE2-D6DC782A2F30}" id="{0A6D7BA8-350D-478E-93ED-3668748B7563}">
    <text>‘C’</text>
  </threadedComment>
  <threadedComment ref="H40" dT="2023-06-07T14:10:48.13" personId="{53E04848-56C5-8E45-AAE2-D6DC782A2F30}" id="{B03F323F-48B7-4321-B2AE-1FB54BB42A8F}">
    <text>’S’</text>
  </threadedComment>
  <threadedComment ref="H40" dT="2023-06-28T15:35:26.07" personId="{7E7E8635-A51A-EF4E-946F-3C70BC7788F2}" id="{8D9D11B2-C6CE-4ADC-8D73-BADD21C2A311}" parentId="{B03F323F-48B7-4321-B2AE-1FB54BB42A8F}">
    <text>Baseline Change deleted -0.61.</text>
  </threadedComment>
  <threadedComment ref="H40" dT="2023-06-28T15:36:04.35" personId="{7E7E8635-A51A-EF4E-946F-3C70BC7788F2}" id="{DD150FAE-42E2-4313-85A8-5B710F910452}" parentId="{B03F323F-48B7-4321-B2AE-1FB54BB42A8F}">
    <text>Purple peak is &gt; 10s from annotation. KH?</text>
  </threadedComment>
  <threadedComment ref="H40" dT="2023-07-04T17:34:12.56" personId="{2D1D1D14-0E68-4513-A5E7-AEA6829FE8E5}" id="{3AF200ED-24C8-410E-A4C7-2BD6BC4AA4C1}" parentId="{B03F323F-48B7-4321-B2AE-1FB54BB42A8F}">
    <text xml:space="preserve">Too far out </text>
  </threadedComment>
  <threadedComment ref="I40" dT="2023-06-07T13:51:11.92" personId="{53E04848-56C5-8E45-AAE2-D6DC782A2F30}" id="{4940E168-6D9A-42F7-A5CD-CCBD30343941}">
    <text>‘Arterial line’</text>
  </threadedComment>
  <threadedComment ref="R40" dT="2023-06-07T14:13:17.11" personId="{53E04848-56C5-8E45-AAE2-D6DC782A2F30}" id="{FDF751FD-D4D2-428A-A587-0AA1DA057FFD}">
    <text xml:space="preserve">‘Removing arterial’ baseline change or peak? </text>
  </threadedComment>
  <threadedComment ref="E41" dT="2023-06-07T14:21:14.06" personId="{53E04848-56C5-8E45-AAE2-D6DC782A2F30}" id="{105D4F6E-5A04-45C0-AF6F-AE25552BD5F4}">
    <text xml:space="preserve">‘A’ </text>
  </threadedComment>
  <threadedComment ref="F41" dT="2023-06-07T14:26:43.37" personId="{53E04848-56C5-8E45-AAE2-D6DC782A2F30}" id="{CCF10A1E-79C6-43CC-A8DA-5CFEE33A4DAE}">
    <text xml:space="preserve">Very large change at ‘E’ and then flatlines at -245, should we ignore this? </text>
  </threadedComment>
  <threadedComment ref="F41" dT="2023-06-28T17:24:15.76" personId="{01718597-B5CE-8742-9C08-26D7D4591673}" id="{550E289B-8010-440A-BBD4-7A6524B6092A}" parentId="{CCF10A1E-79C6-43CC-A8DA-5CFEE33A4DAE}">
    <text>Think we should ignore as it appears as a sensor attachment issue.</text>
  </threadedComment>
  <threadedComment ref="F41" dT="2023-07-04T17:14:22.62" personId="{2D1D1D14-0E68-4513-A5E7-AEA6829FE8E5}" id="{7D4554EB-2E2F-44B0-BEC2-1E2237E11173}" parentId="{CCF10A1E-79C6-43CC-A8DA-5CFEE33A4DAE}">
    <text>Agree</text>
  </threadedComment>
  <threadedComment ref="G41" dT="2023-06-07T14:28:06.45" personId="{53E04848-56C5-8E45-AAE2-D6DC782A2F30}" id="{2E840193-3FF4-435A-B8E8-58170C8917F5}">
    <text>‘Towel clamps through skin’</text>
  </threadedComment>
  <threadedComment ref="H41" dT="2023-06-07T14:37:51.82" personId="{53E04848-56C5-8E45-AAE2-D6DC782A2F30}" id="{7BEF88DE-D9E2-4684-AF72-D9EBAFEAB171}">
    <text xml:space="preserve">‘K’ maybe related to movement? </text>
  </threadedComment>
  <threadedComment ref="H41" dT="2023-06-28T17:34:23.10" personId="{01718597-B5CE-8742-9C08-26D7D4591673}" id="{1A66DCDB-8E0E-466A-AA79-6429AEA0C605}" parentId="{7BEF88DE-D9E2-4684-AF72-D9EBAFEAB171}">
    <text>Removed as this is more of a baseline change (prev. -0.58)</text>
  </threadedComment>
  <threadedComment ref="I41" dT="2023-06-07T14:41:53.60" personId="{53E04848-56C5-8E45-AAE2-D6DC782A2F30}" id="{1A38183A-96E8-4933-B7C4-3C37BF37FD9F}">
    <text>‘W’ there are two peaks just great than 10s away on either side of the annotation
Delta before ‘W’ 
3:00:43 to 3:00:49 (-0.71) 
Delta after ‘W’ 3:01:12 to 3:01:15 (-3.99)</text>
  </threadedComment>
  <threadedComment ref="I41" dT="2023-06-28T18:08:04.39" personId="{01718597-B5CE-8742-9C08-26D7D4591673}" id="{FFA3214C-B7C4-485C-9D73-3248C35318B3}" parentId="{1A38183A-96E8-4933-B7C4-3C37BF37FD9F}">
    <text>KH thoughts?</text>
  </threadedComment>
  <threadedComment ref="I41" dT="2023-07-04T17:17:58.19" personId="{2D1D1D14-0E68-4513-A5E7-AEA6829FE8E5}" id="{EB8DEC61-91BD-4A1E-9FBE-40399D2FBB1A}" parentId="{1A38183A-96E8-4933-B7C4-3C37BF37FD9F}">
    <text>Perhaps too far out to be sure</text>
  </threadedComment>
  <threadedComment ref="M41" dT="2023-06-07T14:32:16.39" personId="{53E04848-56C5-8E45-AAE2-D6DC782A2F30}" id="{3ED3D29A-28EE-463F-BC94-F6FA67713BA9}">
    <text xml:space="preserve">‘H’ </text>
  </threadedComment>
  <threadedComment ref="F42" dT="2023-06-07T14:44:20.67" personId="{53E04848-56C5-8E45-AAE2-D6DC782A2F30}" id="{3363FB9C-88E3-480D-8B69-5FB9AB1072A3}">
    <text>‘C’</text>
  </threadedComment>
  <threadedComment ref="F42" dT="2023-06-28T18:11:37.56" personId="{7E7E8635-A51A-EF4E-946F-3C70BC7788F2}" id="{EAAB91A1-8574-4D65-A45E-BC0C21CB809D}" parentId="{3363FB9C-88E3-480D-8B69-5FB9AB1072A3}">
    <text xml:space="preserve">Went with largest acute peak in the cluster. </text>
  </threadedComment>
  <threadedComment ref="F42" dT="2023-06-28T18:11:57.53" personId="{7E7E8635-A51A-EF4E-946F-3C70BC7788F2}" id="{AFFB365A-09A3-46CD-9FBB-9EDFD4B6F65B}" parentId="{3363FB9C-88E3-480D-8B69-5FB9AB1072A3}">
    <text>Removed -1.12</text>
  </threadedComment>
  <threadedComment ref="H42" dT="2023-06-07T14:53:14.39" personId="{53E04848-56C5-8E45-AAE2-D6DC782A2F30}" id="{E9729FAA-05EF-46E2-886B-68D9DBF150E2}">
    <text xml:space="preserve">Small peaks at ‘K’ (1:21:38) and at ‘I’ (1:22:06), deltas are -0.35 and -0.39, respectively. Include?? </text>
  </threadedComment>
  <threadedComment ref="H42" dT="2023-06-28T17:24:37.41" personId="{7E7E8635-A51A-EF4E-946F-3C70BC7788F2}" id="{B81D07A0-79AA-410D-B11D-01F93DC6856C}" parentId="{E9729FAA-05EF-46E2-886B-68D9DBF150E2}">
    <text>BT, not included.</text>
  </threadedComment>
  <threadedComment ref="R42" dT="2023-06-07T14:56:00.82" personId="{53E04848-56C5-8E45-AAE2-D6DC782A2F30}" id="{93C546C1-8681-4076-81AD-006C215C72AF}">
    <text xml:space="preserve">Small peak at ‘TC’ 1:50:01, delta is -0.48. Include?? 	</text>
  </threadedComment>
  <threadedComment ref="R42" dT="2023-06-28T17:25:58.29" personId="{7E7E8635-A51A-EF4E-946F-3C70BC7788F2}" id="{8625FD76-2AE2-4E8F-9E3C-5CD4ADC96F4D}" parentId="{93C546C1-8681-4076-81AD-006C215C72AF}">
    <text>Include because would round to 0.5 with one decimal place.</text>
  </threadedComment>
  <threadedComment ref="S42" dT="2023-06-07T14:54:03.15" personId="{53E04848-56C5-8E45-AAE2-D6DC782A2F30}" id="{5FC66DC5-4248-4406-A1FC-50C0A925DF2E}">
    <text>‘V’</text>
  </threadedComment>
  <threadedComment ref="T42" dT="2023-06-07T14:57:24.23" personId="{53E04848-56C5-8E45-AAE2-D6DC782A2F30}" id="{3B9B2E02-D539-4C7F-808C-3B625BB31446}">
    <text xml:space="preserve">‘W done’. Baseline change or peak? </text>
  </threadedComment>
  <threadedComment ref="T42" dT="2023-06-28T19:08:48.61" personId="{7E7E8635-A51A-EF4E-946F-3C70BC7788F2}" id="{55B54153-998C-45E4-86E9-6354E1DFF8C7}" parentId="{3B9B2E02-D539-4C7F-808C-3B625BB31446}">
    <text>Peak, agree</text>
  </threadedComment>
  <threadedComment ref="B43" dT="2023-06-05T18:52:22.36" personId="{53E04848-56C5-8E45-AAE2-D6DC782A2F30}" id="{9CB1E34A-4667-40F3-81F0-551134C7AEAD}">
    <text>Two traces ran during surgery, 1st trace used for BI, 2nd trace (2023-06-04 21:46) used fro BF</text>
  </threadedComment>
  <threadedComment ref="B43" dT="2023-06-28T18:49:23.10" personId="{7E7E8635-A51A-EF4E-946F-3C70BC7788F2}" id="{28238321-5134-4325-A0CA-450BC53CF655}" parentId="{9CB1E34A-4667-40F3-81F0-551134C7AEAD}">
    <text>No acute peaks present in first trace.</text>
  </threadedComment>
  <threadedComment ref="C43" dT="2023-06-28T18:49:58.81" personId="{7E7E8635-A51A-EF4E-946F-3C70BC7788F2}" id="{483F461F-98FF-47F9-B4AD-E65C6087CE6E}">
    <text>2nd trace information</text>
  </threadedComment>
  <threadedComment ref="T43" dT="2023-06-07T15:04:30.53" personId="{53E04848-56C5-8E45-AAE2-D6DC782A2F30}" id="{FC035FE8-1FF4-4FE7-9BCE-61D6E7529AAB}">
    <text>Related to ‘W’, peak started about 10s after annotation but top of peak is greater than 10s away. 
Delta 1:29:42 to 1:29:45 = -1.22</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mailto:BI@B" TargetMode="External"/><Relationship Id="rId1" Type="http://schemas.openxmlformats.org/officeDocument/2006/relationships/hyperlink" Target="mailto:BI@B" TargetMode="Externa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7.vml"/><Relationship Id="rId1" Type="http://schemas.openxmlformats.org/officeDocument/2006/relationships/drawing" Target="../drawings/drawing3.xml"/><Relationship Id="rId6" Type="http://schemas.microsoft.com/office/2017/10/relationships/threadedComment" Target="../threadedComments/threadedComment7.xml"/><Relationship Id="rId5" Type="http://schemas.openxmlformats.org/officeDocument/2006/relationships/comments" Target="../comments7.xml"/><Relationship Id="rId4"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456FE-846A-4A2A-87B5-7CAA816CB52C}">
  <dimension ref="A2:BO85"/>
  <sheetViews>
    <sheetView workbookViewId="0">
      <pane xSplit="1" topLeftCell="Z1" activePane="topRight" state="frozen"/>
      <selection pane="topRight" activeCell="AC25" sqref="AC25"/>
    </sheetView>
  </sheetViews>
  <sheetFormatPr defaultColWidth="8.81640625" defaultRowHeight="14.5" x14ac:dyDescent="0.35"/>
  <cols>
    <col min="1" max="1" width="18.81640625" customWidth="1"/>
    <col min="2" max="2" width="32.453125" customWidth="1"/>
    <col min="3" max="3" width="12.81640625" customWidth="1"/>
    <col min="4" max="4" width="18.7265625" customWidth="1"/>
    <col min="5" max="5" width="10.453125" customWidth="1"/>
    <col min="6" max="6" width="9.26953125" customWidth="1"/>
    <col min="7" max="8" width="13.453125" customWidth="1"/>
    <col min="9" max="9" width="11.453125" customWidth="1"/>
    <col min="10" max="12" width="14.1796875" customWidth="1"/>
    <col min="13" max="13" width="12.81640625" customWidth="1"/>
    <col min="14" max="15" width="13.1796875" customWidth="1"/>
    <col min="16" max="16" width="19.1796875" customWidth="1"/>
    <col min="17" max="17" width="18.7265625" customWidth="1"/>
    <col min="18" max="19" width="17.26953125" customWidth="1"/>
    <col min="20" max="23" width="8.1796875" customWidth="1"/>
    <col min="24" max="25" width="10.1796875" customWidth="1"/>
    <col min="26" max="27" width="11.1796875" customWidth="1"/>
    <col min="28" max="29" width="15.453125" customWidth="1"/>
    <col min="30" max="31" width="15.26953125" customWidth="1"/>
    <col min="32" max="34" width="14.453125" customWidth="1"/>
    <col min="35" max="36" width="15.81640625" customWidth="1"/>
    <col min="37" max="37" width="15.1796875" customWidth="1"/>
    <col min="38" max="38" width="16.7265625" customWidth="1"/>
    <col min="39" max="40" width="17" customWidth="1"/>
    <col min="41" max="42" width="16" customWidth="1"/>
    <col min="43" max="43" width="14.453125" customWidth="1"/>
    <col min="44" max="46" width="16.7265625" customWidth="1"/>
    <col min="47" max="48" width="8.453125" customWidth="1"/>
    <col min="49" max="51" width="8.26953125" customWidth="1"/>
    <col min="52" max="53" width="11" customWidth="1"/>
    <col min="54" max="63" width="8.453125" customWidth="1"/>
    <col min="64" max="66" width="10" customWidth="1"/>
    <col min="67" max="67" width="41.26953125" customWidth="1"/>
  </cols>
  <sheetData>
    <row r="2" spans="1:67" ht="26" x14ac:dyDescent="0.6">
      <c r="A2" s="165" t="s">
        <v>0</v>
      </c>
    </row>
    <row r="3" spans="1:67" x14ac:dyDescent="0.35">
      <c r="C3" s="308" t="s">
        <v>1</v>
      </c>
      <c r="D3" s="308"/>
      <c r="E3" s="308"/>
      <c r="F3" s="309" t="s">
        <v>2</v>
      </c>
      <c r="G3" s="309"/>
      <c r="H3" s="309"/>
    </row>
    <row r="4" spans="1:67" ht="15.5" x14ac:dyDescent="0.35">
      <c r="A4" s="1" t="s">
        <v>3</v>
      </c>
      <c r="B4" s="1" t="s">
        <v>4</v>
      </c>
      <c r="C4" s="163" t="s">
        <v>5</v>
      </c>
      <c r="D4" s="163" t="s">
        <v>6</v>
      </c>
      <c r="E4" s="163" t="s">
        <v>7</v>
      </c>
      <c r="F4" s="164" t="s">
        <v>5</v>
      </c>
      <c r="G4" s="164" t="s">
        <v>6</v>
      </c>
      <c r="H4" s="164" t="s">
        <v>7</v>
      </c>
    </row>
    <row r="5" spans="1:67" ht="15.5" x14ac:dyDescent="0.35">
      <c r="A5" s="4" t="s">
        <v>8</v>
      </c>
      <c r="B5" s="5" t="s">
        <v>9</v>
      </c>
      <c r="C5" s="184">
        <v>2.145</v>
      </c>
      <c r="D5" s="185">
        <v>0.65000000000000013</v>
      </c>
      <c r="E5" s="183">
        <v>-0.53</v>
      </c>
      <c r="F5" s="245">
        <v>2.1550000000000002</v>
      </c>
      <c r="G5" s="245">
        <v>0.63000000000000012</v>
      </c>
      <c r="H5" s="186">
        <v>-0.62333333333333341</v>
      </c>
    </row>
    <row r="6" spans="1:67" ht="15.5" x14ac:dyDescent="0.35">
      <c r="A6" s="4" t="s">
        <v>10</v>
      </c>
      <c r="B6" s="5" t="s">
        <v>11</v>
      </c>
      <c r="C6" s="184">
        <v>-25.184999999999999</v>
      </c>
      <c r="D6" s="185">
        <v>-58.13</v>
      </c>
      <c r="E6" s="183">
        <v>-14.16</v>
      </c>
      <c r="F6" s="245">
        <v>5.01</v>
      </c>
      <c r="G6" s="245">
        <v>-24.419999999999998</v>
      </c>
      <c r="H6" s="186">
        <v>-16.23714285714286</v>
      </c>
    </row>
    <row r="7" spans="1:67" ht="15.5" x14ac:dyDescent="0.35">
      <c r="A7" s="4" t="s">
        <v>12</v>
      </c>
      <c r="B7" s="5" t="s">
        <v>13</v>
      </c>
      <c r="C7" s="184">
        <v>12.705</v>
      </c>
      <c r="D7" s="185">
        <v>27.23</v>
      </c>
      <c r="E7" s="183">
        <v>-12.346</v>
      </c>
      <c r="F7" s="245">
        <v>22.09</v>
      </c>
      <c r="G7" s="245">
        <v>13.33</v>
      </c>
      <c r="H7" s="186">
        <v>-1.2549999999999999</v>
      </c>
    </row>
    <row r="8" spans="1:67" ht="15.5" x14ac:dyDescent="0.35">
      <c r="A8" s="4" t="s">
        <v>14</v>
      </c>
      <c r="B8" s="5" t="s">
        <v>15</v>
      </c>
      <c r="C8" s="184">
        <v>-43.33</v>
      </c>
      <c r="D8" s="185">
        <v>5.4200000000000017</v>
      </c>
      <c r="E8" s="183">
        <v>-1.4666666666666668</v>
      </c>
      <c r="F8" s="245">
        <v>-50.04</v>
      </c>
      <c r="G8" s="245">
        <v>18.840000000000003</v>
      </c>
      <c r="H8" s="186">
        <v>-2.63</v>
      </c>
    </row>
    <row r="9" spans="1:67" ht="15.5" x14ac:dyDescent="0.35">
      <c r="A9" s="4" t="s">
        <v>16</v>
      </c>
      <c r="B9" s="5" t="s">
        <v>17</v>
      </c>
      <c r="C9" s="184">
        <v>0.4850000000000001</v>
      </c>
      <c r="D9" s="185">
        <v>3.27</v>
      </c>
      <c r="E9" s="183">
        <v>-1.0371428571428571</v>
      </c>
      <c r="F9" s="245">
        <v>0.60000000000000009</v>
      </c>
      <c r="G9" s="245">
        <v>3.04</v>
      </c>
      <c r="H9" s="186">
        <v>-1.03</v>
      </c>
    </row>
    <row r="10" spans="1:67" ht="15.5" x14ac:dyDescent="0.35">
      <c r="A10" s="4" t="s">
        <v>18</v>
      </c>
      <c r="B10" s="5" t="s">
        <v>19</v>
      </c>
      <c r="C10" s="184">
        <v>0.14500000000000002</v>
      </c>
      <c r="D10" s="185">
        <v>0.11000000000000001</v>
      </c>
      <c r="E10" s="183">
        <v>-0.95</v>
      </c>
      <c r="F10" s="245">
        <v>0.23500000000000001</v>
      </c>
      <c r="G10" s="245">
        <v>-7.0000000000000007E-2</v>
      </c>
      <c r="H10" s="186">
        <v>-0.95</v>
      </c>
    </row>
    <row r="12" spans="1:67" ht="26" x14ac:dyDescent="0.6">
      <c r="A12" s="213" t="s">
        <v>20</v>
      </c>
      <c r="B12" s="212"/>
    </row>
    <row r="13" spans="1:67" x14ac:dyDescent="0.35">
      <c r="C13" s="209" t="s">
        <v>21</v>
      </c>
      <c r="D13" s="209" t="s">
        <v>22</v>
      </c>
      <c r="E13" s="209" t="s">
        <v>23</v>
      </c>
      <c r="F13" s="209" t="s">
        <v>24</v>
      </c>
      <c r="G13" s="211" t="s">
        <v>25</v>
      </c>
      <c r="H13" s="211" t="s">
        <v>25</v>
      </c>
      <c r="I13" s="209" t="s">
        <v>26</v>
      </c>
      <c r="J13" s="211" t="s">
        <v>27</v>
      </c>
      <c r="K13" s="209" t="s">
        <v>28</v>
      </c>
      <c r="L13" s="209" t="s">
        <v>29</v>
      </c>
      <c r="M13" s="209" t="s">
        <v>30</v>
      </c>
      <c r="N13" s="209" t="s">
        <v>31</v>
      </c>
      <c r="O13" s="211" t="s">
        <v>32</v>
      </c>
      <c r="P13" s="211" t="s">
        <v>33</v>
      </c>
      <c r="Q13" s="211" t="s">
        <v>34</v>
      </c>
      <c r="R13" s="209" t="s">
        <v>35</v>
      </c>
      <c r="S13" s="209" t="s">
        <v>36</v>
      </c>
      <c r="T13" s="209" t="s">
        <v>37</v>
      </c>
      <c r="U13" s="209" t="s">
        <v>38</v>
      </c>
      <c r="V13" s="211" t="s">
        <v>39</v>
      </c>
      <c r="W13" s="211" t="s">
        <v>40</v>
      </c>
      <c r="X13" s="211" t="s">
        <v>41</v>
      </c>
      <c r="Y13" s="211" t="s">
        <v>42</v>
      </c>
      <c r="Z13" s="211" t="s">
        <v>43</v>
      </c>
      <c r="AA13" s="211" t="s">
        <v>44</v>
      </c>
      <c r="AB13" s="209" t="s">
        <v>45</v>
      </c>
      <c r="AC13" s="211" t="s">
        <v>46</v>
      </c>
      <c r="AD13" s="209" t="s">
        <v>47</v>
      </c>
      <c r="AE13" s="211" t="s">
        <v>48</v>
      </c>
      <c r="AF13" s="211" t="s">
        <v>49</v>
      </c>
      <c r="AG13" s="211" t="s">
        <v>50</v>
      </c>
      <c r="AH13" s="211" t="s">
        <v>51</v>
      </c>
      <c r="AI13" s="209" t="s">
        <v>52</v>
      </c>
      <c r="AJ13" s="211" t="s">
        <v>53</v>
      </c>
      <c r="AK13" s="211" t="s">
        <v>54</v>
      </c>
      <c r="AL13" s="211" t="s">
        <v>55</v>
      </c>
      <c r="AM13" s="211" t="s">
        <v>56</v>
      </c>
      <c r="AN13" s="211" t="s">
        <v>57</v>
      </c>
      <c r="AO13" s="211" t="s">
        <v>58</v>
      </c>
      <c r="AP13" s="211" t="s">
        <v>59</v>
      </c>
      <c r="AQ13" s="211" t="s">
        <v>60</v>
      </c>
      <c r="AR13" s="209" t="s">
        <v>61</v>
      </c>
      <c r="AS13" s="211" t="s">
        <v>62</v>
      </c>
      <c r="AT13" s="211" t="s">
        <v>63</v>
      </c>
      <c r="AU13" s="209" t="s">
        <v>64</v>
      </c>
      <c r="AV13" s="209" t="s">
        <v>65</v>
      </c>
      <c r="AW13" s="209" t="s">
        <v>66</v>
      </c>
      <c r="AX13" s="209" t="s">
        <v>67</v>
      </c>
      <c r="AY13" s="211" t="s">
        <v>68</v>
      </c>
      <c r="AZ13" s="209" t="s">
        <v>69</v>
      </c>
      <c r="BA13" s="211" t="s">
        <v>70</v>
      </c>
      <c r="BB13" s="209" t="s">
        <v>71</v>
      </c>
      <c r="BC13" s="209" t="s">
        <v>72</v>
      </c>
      <c r="BD13" s="211" t="s">
        <v>73</v>
      </c>
      <c r="BE13" s="209" t="s">
        <v>74</v>
      </c>
      <c r="BF13" s="209" t="s">
        <v>74</v>
      </c>
      <c r="BG13" s="209" t="s">
        <v>74</v>
      </c>
      <c r="BH13" s="209" t="s">
        <v>74</v>
      </c>
      <c r="BI13" s="209" t="s">
        <v>74</v>
      </c>
      <c r="BJ13" s="209" t="s">
        <v>74</v>
      </c>
      <c r="BK13" s="209" t="s">
        <v>74</v>
      </c>
      <c r="BL13" s="227"/>
      <c r="BM13" s="232"/>
      <c r="BN13" s="36"/>
      <c r="BO13" s="2" t="s">
        <v>75</v>
      </c>
    </row>
    <row r="14" spans="1:67" ht="15.5" x14ac:dyDescent="0.35">
      <c r="A14" s="1" t="s">
        <v>3</v>
      </c>
      <c r="B14" s="1" t="s">
        <v>4</v>
      </c>
      <c r="C14" s="210" t="s">
        <v>76</v>
      </c>
      <c r="D14" s="214" t="s">
        <v>77</v>
      </c>
      <c r="E14" s="210" t="s">
        <v>78</v>
      </c>
      <c r="F14" s="210" t="s">
        <v>79</v>
      </c>
      <c r="G14" s="214" t="s">
        <v>80</v>
      </c>
      <c r="H14" s="214" t="s">
        <v>80</v>
      </c>
      <c r="I14" s="210" t="s">
        <v>81</v>
      </c>
      <c r="J14" s="210" t="s">
        <v>81</v>
      </c>
      <c r="K14" s="210" t="s">
        <v>82</v>
      </c>
      <c r="L14" s="210" t="s">
        <v>82</v>
      </c>
      <c r="M14" s="210" t="s">
        <v>82</v>
      </c>
      <c r="N14" s="210" t="s">
        <v>83</v>
      </c>
      <c r="O14" s="210" t="s">
        <v>83</v>
      </c>
      <c r="P14" s="214" t="s">
        <v>84</v>
      </c>
      <c r="Q14" s="214" t="s">
        <v>84</v>
      </c>
      <c r="R14" s="214" t="s">
        <v>85</v>
      </c>
      <c r="S14" s="214" t="s">
        <v>85</v>
      </c>
      <c r="T14" s="210" t="s">
        <v>86</v>
      </c>
      <c r="U14" s="210" t="s">
        <v>86</v>
      </c>
      <c r="V14" s="214" t="s">
        <v>86</v>
      </c>
      <c r="W14" s="214" t="s">
        <v>86</v>
      </c>
      <c r="X14" s="210" t="s">
        <v>87</v>
      </c>
      <c r="Y14" s="210" t="s">
        <v>87</v>
      </c>
      <c r="Z14" s="210" t="s">
        <v>87</v>
      </c>
      <c r="AA14" s="210" t="s">
        <v>87</v>
      </c>
      <c r="AB14" s="214" t="s">
        <v>88</v>
      </c>
      <c r="AC14" s="214" t="s">
        <v>88</v>
      </c>
      <c r="AD14" s="159" t="s">
        <v>89</v>
      </c>
      <c r="AE14" s="159" t="s">
        <v>89</v>
      </c>
      <c r="AF14" s="1" t="s">
        <v>90</v>
      </c>
      <c r="AG14" s="1" t="s">
        <v>90</v>
      </c>
      <c r="AH14" s="1" t="s">
        <v>90</v>
      </c>
      <c r="AI14" s="159" t="s">
        <v>91</v>
      </c>
      <c r="AJ14" s="159" t="s">
        <v>91</v>
      </c>
      <c r="AK14" s="159" t="s">
        <v>91</v>
      </c>
      <c r="AL14" s="159" t="s">
        <v>91</v>
      </c>
      <c r="AM14" s="159" t="s">
        <v>91</v>
      </c>
      <c r="AN14" s="159" t="s">
        <v>91</v>
      </c>
      <c r="AO14" s="159" t="s">
        <v>92</v>
      </c>
      <c r="AP14" s="159" t="s">
        <v>92</v>
      </c>
      <c r="AQ14" s="159" t="s">
        <v>93</v>
      </c>
      <c r="AR14" s="159" t="s">
        <v>94</v>
      </c>
      <c r="AS14" s="159" t="s">
        <v>95</v>
      </c>
      <c r="AT14" s="159" t="s">
        <v>94</v>
      </c>
      <c r="AU14" s="159" t="s">
        <v>96</v>
      </c>
      <c r="AV14" s="159" t="s">
        <v>97</v>
      </c>
      <c r="AW14" s="159" t="s">
        <v>98</v>
      </c>
      <c r="AX14" s="1" t="s">
        <v>98</v>
      </c>
      <c r="AY14" s="1" t="s">
        <v>98</v>
      </c>
      <c r="AZ14" s="159" t="s">
        <v>99</v>
      </c>
      <c r="BA14" s="159" t="s">
        <v>99</v>
      </c>
      <c r="BB14" s="159" t="s">
        <v>100</v>
      </c>
      <c r="BC14" s="159" t="s">
        <v>100</v>
      </c>
      <c r="BD14" s="159" t="s">
        <v>101</v>
      </c>
      <c r="BE14" s="159" t="s">
        <v>102</v>
      </c>
      <c r="BF14" s="215" t="s">
        <v>103</v>
      </c>
      <c r="BG14" s="215" t="s">
        <v>104</v>
      </c>
      <c r="BH14" s="215" t="s">
        <v>105</v>
      </c>
      <c r="BI14" s="215" t="s">
        <v>106</v>
      </c>
      <c r="BJ14" s="215" t="s">
        <v>107</v>
      </c>
      <c r="BK14" s="215" t="s">
        <v>108</v>
      </c>
      <c r="BL14" s="236" t="s">
        <v>109</v>
      </c>
      <c r="BM14" s="232"/>
      <c r="BN14" s="307"/>
      <c r="BO14" s="306" t="s">
        <v>110</v>
      </c>
    </row>
    <row r="15" spans="1:67" ht="15.5" x14ac:dyDescent="0.35">
      <c r="A15" s="4" t="s">
        <v>8</v>
      </c>
      <c r="B15" s="5" t="s">
        <v>9</v>
      </c>
      <c r="C15" s="216" t="s">
        <v>111</v>
      </c>
      <c r="D15" s="216" t="s">
        <v>111</v>
      </c>
      <c r="E15" s="216" t="s">
        <v>111</v>
      </c>
      <c r="F15" s="217">
        <v>-0.37</v>
      </c>
      <c r="G15" s="216" t="s">
        <v>111</v>
      </c>
      <c r="H15" s="216" t="s">
        <v>111</v>
      </c>
      <c r="I15" s="216">
        <v>0</v>
      </c>
      <c r="J15" s="216">
        <v>0</v>
      </c>
      <c r="K15" s="216">
        <v>0</v>
      </c>
      <c r="L15" s="216">
        <v>0</v>
      </c>
      <c r="M15" s="216" t="s">
        <v>111</v>
      </c>
      <c r="N15" s="216">
        <v>0</v>
      </c>
      <c r="O15" s="216" t="s">
        <v>111</v>
      </c>
      <c r="P15" s="216" t="s">
        <v>111</v>
      </c>
      <c r="Q15" s="216" t="s">
        <v>111</v>
      </c>
      <c r="R15" s="216" t="s">
        <v>111</v>
      </c>
      <c r="S15" s="216" t="s">
        <v>111</v>
      </c>
      <c r="T15" s="229">
        <v>0</v>
      </c>
      <c r="U15" s="216">
        <v>-0.81</v>
      </c>
      <c r="V15" s="216">
        <v>-0.7</v>
      </c>
      <c r="W15" s="216" t="s">
        <v>111</v>
      </c>
      <c r="X15" s="216" t="s">
        <v>111</v>
      </c>
      <c r="Y15" s="216" t="s">
        <v>111</v>
      </c>
      <c r="Z15" s="216" t="s">
        <v>111</v>
      </c>
      <c r="AA15" s="216" t="s">
        <v>111</v>
      </c>
      <c r="AB15" s="216" t="s">
        <v>111</v>
      </c>
      <c r="AC15" s="216" t="s">
        <v>111</v>
      </c>
      <c r="AD15" s="216" t="s">
        <v>111</v>
      </c>
      <c r="AE15" s="216" t="s">
        <v>111</v>
      </c>
      <c r="AF15" s="216">
        <v>0</v>
      </c>
      <c r="AG15" s="216">
        <v>0</v>
      </c>
      <c r="AH15" s="216" t="s">
        <v>111</v>
      </c>
      <c r="AI15" s="216">
        <v>0</v>
      </c>
      <c r="AJ15" s="216">
        <v>0</v>
      </c>
      <c r="AK15" s="216">
        <v>0</v>
      </c>
      <c r="AL15" s="216" t="s">
        <v>111</v>
      </c>
      <c r="AM15" s="216" t="s">
        <v>111</v>
      </c>
      <c r="AN15" s="216" t="s">
        <v>111</v>
      </c>
      <c r="AO15" s="216" t="s">
        <v>111</v>
      </c>
      <c r="AP15" s="216" t="s">
        <v>111</v>
      </c>
      <c r="AQ15" s="216" t="s">
        <v>111</v>
      </c>
      <c r="AR15" s="216" t="s">
        <v>111</v>
      </c>
      <c r="AS15" s="216" t="s">
        <v>111</v>
      </c>
      <c r="AT15" s="216" t="s">
        <v>111</v>
      </c>
      <c r="AU15" s="216" t="s">
        <v>111</v>
      </c>
      <c r="AV15" s="216" t="s">
        <v>111</v>
      </c>
      <c r="AW15" s="216">
        <v>0.33</v>
      </c>
      <c r="AX15" s="216">
        <v>-0.36</v>
      </c>
      <c r="AY15" s="216">
        <v>0</v>
      </c>
      <c r="AZ15" s="216">
        <v>0</v>
      </c>
      <c r="BA15" s="221">
        <v>0.67</v>
      </c>
      <c r="BB15" s="217">
        <v>-0.41</v>
      </c>
      <c r="BC15" s="219" t="s">
        <v>111</v>
      </c>
      <c r="BD15" s="216">
        <v>0</v>
      </c>
      <c r="BE15" s="216">
        <v>0</v>
      </c>
      <c r="BF15" s="223" t="s">
        <v>111</v>
      </c>
      <c r="BG15" s="223" t="s">
        <v>111</v>
      </c>
      <c r="BH15" s="223" t="s">
        <v>111</v>
      </c>
      <c r="BI15" s="223" t="s">
        <v>111</v>
      </c>
      <c r="BJ15" s="223" t="s">
        <v>111</v>
      </c>
      <c r="BK15" s="223" t="s">
        <v>111</v>
      </c>
      <c r="BL15" s="239" t="s">
        <v>112</v>
      </c>
      <c r="BM15" s="232" t="s">
        <v>113</v>
      </c>
      <c r="BN15" s="307"/>
      <c r="BO15" s="306"/>
    </row>
    <row r="16" spans="1:67" ht="15.65" customHeight="1" x14ac:dyDescent="0.35">
      <c r="A16" s="4" t="s">
        <v>10</v>
      </c>
      <c r="B16" s="5" t="s">
        <v>11</v>
      </c>
      <c r="C16" s="216" t="s">
        <v>111</v>
      </c>
      <c r="D16" s="216" t="s">
        <v>111</v>
      </c>
      <c r="E16" s="216" t="s">
        <v>111</v>
      </c>
      <c r="F16" s="217">
        <v>-5.0999999999999996</v>
      </c>
      <c r="G16" s="217">
        <v>-0.41</v>
      </c>
      <c r="H16" s="216" t="s">
        <v>111</v>
      </c>
      <c r="I16" s="216">
        <v>-6.41</v>
      </c>
      <c r="J16" s="216">
        <v>-1.22</v>
      </c>
      <c r="K16" s="216">
        <v>0</v>
      </c>
      <c r="L16" s="216">
        <v>-5.45</v>
      </c>
      <c r="M16" s="216" t="s">
        <v>111</v>
      </c>
      <c r="N16" s="219" t="s">
        <v>111</v>
      </c>
      <c r="O16" s="216" t="s">
        <v>111</v>
      </c>
      <c r="P16" s="216" t="s">
        <v>111</v>
      </c>
      <c r="Q16" s="216" t="s">
        <v>111</v>
      </c>
      <c r="R16" s="229">
        <v>-12.89</v>
      </c>
      <c r="S16" s="229">
        <v>-3.94</v>
      </c>
      <c r="T16" s="216" t="s">
        <v>111</v>
      </c>
      <c r="U16" s="216" t="s">
        <v>111</v>
      </c>
      <c r="V16" s="216" t="s">
        <v>111</v>
      </c>
      <c r="W16" s="216" t="s">
        <v>111</v>
      </c>
      <c r="X16" s="216">
        <v>0</v>
      </c>
      <c r="Y16" s="217">
        <v>-18.809999999999999</v>
      </c>
      <c r="Z16" s="226">
        <v>0</v>
      </c>
      <c r="AA16" s="217">
        <v>-1.62</v>
      </c>
      <c r="AB16" s="217">
        <v>0</v>
      </c>
      <c r="AC16" s="216" t="s">
        <v>111</v>
      </c>
      <c r="AD16" s="226">
        <v>0</v>
      </c>
      <c r="AE16" s="217">
        <v>-56.71</v>
      </c>
      <c r="AF16" s="221">
        <v>4.0199999999999996</v>
      </c>
      <c r="AG16" s="230" t="s">
        <v>111</v>
      </c>
      <c r="AH16" s="230" t="s">
        <v>111</v>
      </c>
      <c r="AI16" s="219" t="s">
        <v>111</v>
      </c>
      <c r="AJ16" s="219" t="s">
        <v>111</v>
      </c>
      <c r="AK16" s="219" t="s">
        <v>111</v>
      </c>
      <c r="AL16" s="219" t="s">
        <v>111</v>
      </c>
      <c r="AM16" s="219" t="s">
        <v>111</v>
      </c>
      <c r="AN16" s="217">
        <v>-12.17</v>
      </c>
      <c r="AO16" s="219" t="s">
        <v>111</v>
      </c>
      <c r="AP16" s="216">
        <v>0</v>
      </c>
      <c r="AQ16" s="216" t="s">
        <v>111</v>
      </c>
      <c r="AR16" s="219" t="s">
        <v>111</v>
      </c>
      <c r="AS16" s="243" t="s">
        <v>111</v>
      </c>
      <c r="AT16" s="216" t="s">
        <v>111</v>
      </c>
      <c r="AU16" s="216" t="s">
        <v>111</v>
      </c>
      <c r="AV16" s="229">
        <v>0</v>
      </c>
      <c r="AW16" s="217">
        <v>0</v>
      </c>
      <c r="AX16" s="216" t="s">
        <v>111</v>
      </c>
      <c r="AY16" s="216" t="s">
        <v>111</v>
      </c>
      <c r="AZ16" s="216" t="s">
        <v>111</v>
      </c>
      <c r="BA16" s="216" t="s">
        <v>111</v>
      </c>
      <c r="BB16" s="216" t="s">
        <v>111</v>
      </c>
      <c r="BC16" s="216" t="s">
        <v>111</v>
      </c>
      <c r="BD16" s="216" t="s">
        <v>111</v>
      </c>
      <c r="BE16" s="216">
        <v>-7.16</v>
      </c>
      <c r="BF16" s="218">
        <v>-6.62</v>
      </c>
      <c r="BG16" s="219" t="s">
        <v>111</v>
      </c>
      <c r="BH16" s="217">
        <v>-7.79</v>
      </c>
      <c r="BI16" s="222">
        <v>-10.01</v>
      </c>
      <c r="BJ16" s="222">
        <v>-7.73</v>
      </c>
      <c r="BK16" s="235">
        <v>0</v>
      </c>
      <c r="BL16" s="239" t="s">
        <v>112</v>
      </c>
      <c r="BM16" s="232" t="s">
        <v>113</v>
      </c>
      <c r="BN16" s="305"/>
      <c r="BO16" s="306" t="s">
        <v>114</v>
      </c>
    </row>
    <row r="17" spans="1:67" ht="15.5" x14ac:dyDescent="0.35">
      <c r="A17" s="4" t="s">
        <v>12</v>
      </c>
      <c r="B17" s="5" t="s">
        <v>13</v>
      </c>
      <c r="C17" s="216">
        <v>-6.04</v>
      </c>
      <c r="D17" s="231" t="s">
        <v>111</v>
      </c>
      <c r="E17" s="216">
        <v>-12.5</v>
      </c>
      <c r="F17" s="216" t="s">
        <v>111</v>
      </c>
      <c r="G17" s="216">
        <v>0</v>
      </c>
      <c r="H17" s="216" t="s">
        <v>111</v>
      </c>
      <c r="I17" s="216">
        <v>0</v>
      </c>
      <c r="J17" s="216" t="s">
        <v>111</v>
      </c>
      <c r="K17" s="216">
        <v>0</v>
      </c>
      <c r="L17" s="237">
        <v>-40.68</v>
      </c>
      <c r="M17" s="216" t="s">
        <v>111</v>
      </c>
      <c r="N17" s="216" t="s">
        <v>111</v>
      </c>
      <c r="O17" s="216" t="s">
        <v>111</v>
      </c>
      <c r="P17" s="216" t="s">
        <v>111</v>
      </c>
      <c r="Q17" s="216" t="s">
        <v>111</v>
      </c>
      <c r="R17" s="216" t="s">
        <v>111</v>
      </c>
      <c r="S17" s="216" t="s">
        <v>111</v>
      </c>
      <c r="T17" s="216">
        <v>-1.76</v>
      </c>
      <c r="U17" s="216" t="s">
        <v>111</v>
      </c>
      <c r="V17" s="216" t="s">
        <v>111</v>
      </c>
      <c r="W17" s="216" t="s">
        <v>111</v>
      </c>
      <c r="X17" s="216" t="s">
        <v>111</v>
      </c>
      <c r="Y17" s="216" t="s">
        <v>111</v>
      </c>
      <c r="Z17" s="216" t="s">
        <v>111</v>
      </c>
      <c r="AA17" s="216" t="s">
        <v>111</v>
      </c>
      <c r="AB17" s="216" t="s">
        <v>111</v>
      </c>
      <c r="AC17" s="216" t="s">
        <v>111</v>
      </c>
      <c r="AD17" s="216">
        <v>0</v>
      </c>
      <c r="AE17" s="219" t="s">
        <v>111</v>
      </c>
      <c r="AF17" s="216">
        <v>0</v>
      </c>
      <c r="AG17" s="216" t="s">
        <v>111</v>
      </c>
      <c r="AH17" s="216" t="s">
        <v>111</v>
      </c>
      <c r="AI17" s="216">
        <v>0</v>
      </c>
      <c r="AJ17" s="216">
        <v>0</v>
      </c>
      <c r="AK17" s="216">
        <v>0</v>
      </c>
      <c r="AL17" s="216" t="s">
        <v>111</v>
      </c>
      <c r="AM17" s="216" t="s">
        <v>111</v>
      </c>
      <c r="AN17" s="216" t="s">
        <v>111</v>
      </c>
      <c r="AO17" s="219" t="s">
        <v>111</v>
      </c>
      <c r="AP17" s="216" t="s">
        <v>111</v>
      </c>
      <c r="AQ17" s="219" t="s">
        <v>111</v>
      </c>
      <c r="AR17" s="229" t="s">
        <v>111</v>
      </c>
      <c r="AS17" s="219" t="s">
        <v>111</v>
      </c>
      <c r="AT17" s="229">
        <v>-0.75</v>
      </c>
      <c r="AU17" s="216" t="s">
        <v>111</v>
      </c>
      <c r="AV17" s="229">
        <v>0</v>
      </c>
      <c r="AW17" s="219" t="s">
        <v>111</v>
      </c>
      <c r="AX17" s="219" t="s">
        <v>111</v>
      </c>
      <c r="AY17" s="219" t="s">
        <v>111</v>
      </c>
      <c r="AZ17" s="216" t="s">
        <v>111</v>
      </c>
      <c r="BA17" s="216" t="s">
        <v>111</v>
      </c>
      <c r="BB17" s="216" t="s">
        <v>111</v>
      </c>
      <c r="BC17" s="216" t="s">
        <v>111</v>
      </c>
      <c r="BD17" s="216" t="s">
        <v>111</v>
      </c>
      <c r="BE17" s="225" t="s">
        <v>111</v>
      </c>
      <c r="BF17" s="225" t="s">
        <v>111</v>
      </c>
      <c r="BG17" s="225" t="s">
        <v>111</v>
      </c>
      <c r="BH17" s="225" t="s">
        <v>111</v>
      </c>
      <c r="BI17" s="227" t="s">
        <v>111</v>
      </c>
      <c r="BJ17" s="220" t="s">
        <v>111</v>
      </c>
      <c r="BK17" s="220" t="s">
        <v>111</v>
      </c>
      <c r="BL17" s="239" t="s">
        <v>112</v>
      </c>
      <c r="BM17" s="240" t="s">
        <v>113</v>
      </c>
      <c r="BN17" s="305"/>
      <c r="BO17" s="306"/>
    </row>
    <row r="18" spans="1:67" ht="15.5" x14ac:dyDescent="0.35">
      <c r="A18" s="4" t="s">
        <v>14</v>
      </c>
      <c r="B18" s="5" t="s">
        <v>15</v>
      </c>
      <c r="C18" s="216">
        <v>-1.2</v>
      </c>
      <c r="D18" s="216" t="s">
        <v>111</v>
      </c>
      <c r="E18" s="216">
        <v>0</v>
      </c>
      <c r="F18" s="216" t="s">
        <v>111</v>
      </c>
      <c r="G18" s="219" t="s">
        <v>111</v>
      </c>
      <c r="H18" s="219" t="s">
        <v>111</v>
      </c>
      <c r="I18" s="221">
        <v>0.37</v>
      </c>
      <c r="J18" s="230">
        <v>0</v>
      </c>
      <c r="K18" s="217">
        <v>-0.62</v>
      </c>
      <c r="L18" s="216">
        <v>0</v>
      </c>
      <c r="M18" s="216" t="s">
        <v>111</v>
      </c>
      <c r="N18" s="216">
        <v>0</v>
      </c>
      <c r="O18" s="216">
        <v>-2.63</v>
      </c>
      <c r="P18" s="216">
        <v>0</v>
      </c>
      <c r="Q18" s="216">
        <v>0</v>
      </c>
      <c r="R18" s="216" t="s">
        <v>111</v>
      </c>
      <c r="S18" s="216" t="s">
        <v>111</v>
      </c>
      <c r="T18" s="226">
        <v>0</v>
      </c>
      <c r="U18" s="219" t="s">
        <v>111</v>
      </c>
      <c r="V18" s="216" t="s">
        <v>111</v>
      </c>
      <c r="W18" s="216" t="s">
        <v>111</v>
      </c>
      <c r="X18" s="216">
        <v>0</v>
      </c>
      <c r="Y18" s="216">
        <v>0</v>
      </c>
      <c r="Z18" s="216">
        <v>0</v>
      </c>
      <c r="AA18" s="216" t="s">
        <v>111</v>
      </c>
      <c r="AB18" s="216">
        <v>0</v>
      </c>
      <c r="AC18" s="216">
        <v>0</v>
      </c>
      <c r="AD18" s="216">
        <v>0</v>
      </c>
      <c r="AE18" s="216">
        <v>0</v>
      </c>
      <c r="AF18" s="216">
        <v>0</v>
      </c>
      <c r="AG18" s="216">
        <v>0</v>
      </c>
      <c r="AH18" s="216">
        <v>0</v>
      </c>
      <c r="AI18" s="216">
        <v>0</v>
      </c>
      <c r="AJ18" s="216">
        <v>0</v>
      </c>
      <c r="AK18" s="216">
        <v>0</v>
      </c>
      <c r="AL18" s="216">
        <v>0</v>
      </c>
      <c r="AM18" s="229">
        <v>0</v>
      </c>
      <c r="AN18" s="216" t="s">
        <v>111</v>
      </c>
      <c r="AO18" s="216">
        <v>0</v>
      </c>
      <c r="AP18" s="216" t="s">
        <v>111</v>
      </c>
      <c r="AQ18" s="216">
        <v>0</v>
      </c>
      <c r="AR18" s="216">
        <v>0</v>
      </c>
      <c r="AS18" s="216" t="s">
        <v>111</v>
      </c>
      <c r="AT18" s="216" t="s">
        <v>111</v>
      </c>
      <c r="AU18" s="216" t="s">
        <v>111</v>
      </c>
      <c r="AV18" s="238">
        <v>-0.25</v>
      </c>
      <c r="AW18" s="216">
        <v>0</v>
      </c>
      <c r="AX18" s="216" t="s">
        <v>111</v>
      </c>
      <c r="AY18" s="216" t="s">
        <v>111</v>
      </c>
      <c r="AZ18" s="217">
        <v>-0.56000000000000005</v>
      </c>
      <c r="BA18" s="216" t="s">
        <v>111</v>
      </c>
      <c r="BB18" s="229">
        <v>0</v>
      </c>
      <c r="BC18" s="216" t="s">
        <v>111</v>
      </c>
      <c r="BD18" s="216" t="s">
        <v>111</v>
      </c>
      <c r="BE18" s="209">
        <v>-0.26</v>
      </c>
      <c r="BF18" s="218">
        <v>-0.56000000000000005</v>
      </c>
      <c r="BG18" s="224" t="s">
        <v>111</v>
      </c>
      <c r="BH18" s="223" t="s">
        <v>111</v>
      </c>
      <c r="BI18" s="223" t="s">
        <v>111</v>
      </c>
      <c r="BJ18" s="223" t="s">
        <v>111</v>
      </c>
      <c r="BK18" s="223" t="s">
        <v>111</v>
      </c>
      <c r="BL18" s="239" t="s">
        <v>112</v>
      </c>
      <c r="BM18" s="241" t="s">
        <v>113</v>
      </c>
      <c r="BN18" s="216" t="s">
        <v>111</v>
      </c>
      <c r="BO18" s="228" t="s">
        <v>115</v>
      </c>
    </row>
    <row r="19" spans="1:67" ht="15.5" x14ac:dyDescent="0.35">
      <c r="A19" s="4" t="s">
        <v>16</v>
      </c>
      <c r="B19" s="5" t="s">
        <v>17</v>
      </c>
      <c r="C19" s="216">
        <v>-0.12</v>
      </c>
      <c r="D19" s="216" t="s">
        <v>111</v>
      </c>
      <c r="E19" s="216">
        <v>-0.93</v>
      </c>
      <c r="F19" s="216">
        <v>-1.18</v>
      </c>
      <c r="G19" s="216">
        <v>0</v>
      </c>
      <c r="H19" s="216" t="s">
        <v>111</v>
      </c>
      <c r="I19" s="216" t="s">
        <v>111</v>
      </c>
      <c r="J19" s="216" t="s">
        <v>111</v>
      </c>
      <c r="K19" s="216" t="s">
        <v>111</v>
      </c>
      <c r="L19" s="216" t="s">
        <v>111</v>
      </c>
      <c r="M19" s="216" t="s">
        <v>111</v>
      </c>
      <c r="N19" s="216" t="s">
        <v>111</v>
      </c>
      <c r="O19" s="216" t="s">
        <v>111</v>
      </c>
      <c r="P19" s="217">
        <v>-0.41</v>
      </c>
      <c r="Q19" s="216" t="s">
        <v>111</v>
      </c>
      <c r="R19" s="216" t="s">
        <v>111</v>
      </c>
      <c r="S19" s="216" t="s">
        <v>111</v>
      </c>
      <c r="T19" s="216">
        <v>-0.88</v>
      </c>
      <c r="U19" s="216">
        <v>-2.62</v>
      </c>
      <c r="V19" s="217">
        <v>-0.35</v>
      </c>
      <c r="W19" s="217">
        <v>-0.43</v>
      </c>
      <c r="X19" s="216" t="s">
        <v>111</v>
      </c>
      <c r="Y19" s="216" t="s">
        <v>111</v>
      </c>
      <c r="Z19" s="216" t="s">
        <v>111</v>
      </c>
      <c r="AA19" s="216" t="s">
        <v>111</v>
      </c>
      <c r="AB19" s="216" t="s">
        <v>111</v>
      </c>
      <c r="AC19" s="216" t="s">
        <v>111</v>
      </c>
      <c r="AD19" s="216" t="s">
        <v>111</v>
      </c>
      <c r="AE19" s="216" t="s">
        <v>111</v>
      </c>
      <c r="AF19" s="216" t="s">
        <v>111</v>
      </c>
      <c r="AG19" s="216" t="s">
        <v>111</v>
      </c>
      <c r="AH19" s="216" t="s">
        <v>111</v>
      </c>
      <c r="AI19" s="216">
        <v>0</v>
      </c>
      <c r="AJ19" s="216" t="s">
        <v>111</v>
      </c>
      <c r="AK19" s="216" t="s">
        <v>111</v>
      </c>
      <c r="AL19" s="216" t="s">
        <v>111</v>
      </c>
      <c r="AM19" s="216" t="s">
        <v>111</v>
      </c>
      <c r="AN19" s="216" t="s">
        <v>111</v>
      </c>
      <c r="AO19" s="216">
        <v>0</v>
      </c>
      <c r="AP19" s="216">
        <v>0</v>
      </c>
      <c r="AQ19" s="216">
        <v>-0.13</v>
      </c>
      <c r="AR19" s="216" t="s">
        <v>111</v>
      </c>
      <c r="AS19" s="226" t="s">
        <v>111</v>
      </c>
      <c r="AT19" s="226" t="s">
        <v>111</v>
      </c>
      <c r="AU19" s="226" t="s">
        <v>111</v>
      </c>
      <c r="AV19" s="226" t="s">
        <v>111</v>
      </c>
      <c r="AW19" s="226">
        <v>-0.22</v>
      </c>
      <c r="AX19" s="216">
        <v>-0.59</v>
      </c>
      <c r="AY19" s="216" t="s">
        <v>111</v>
      </c>
      <c r="AZ19" s="219">
        <v>-0.59</v>
      </c>
      <c r="BA19" s="219">
        <v>-0.57999999999999996</v>
      </c>
      <c r="BB19" s="216">
        <v>0</v>
      </c>
      <c r="BC19" s="216" t="s">
        <v>111</v>
      </c>
      <c r="BD19" s="216" t="s">
        <v>111</v>
      </c>
      <c r="BE19" s="217">
        <v>-0.31</v>
      </c>
      <c r="BF19" s="222">
        <v>-0.48</v>
      </c>
      <c r="BG19" s="223" t="s">
        <v>111</v>
      </c>
      <c r="BH19" s="223" t="s">
        <v>111</v>
      </c>
      <c r="BI19" s="223" t="s">
        <v>111</v>
      </c>
      <c r="BJ19" s="223" t="s">
        <v>111</v>
      </c>
      <c r="BK19" s="223" t="s">
        <v>111</v>
      </c>
      <c r="BL19" s="239" t="s">
        <v>112</v>
      </c>
      <c r="BM19" s="232" t="s">
        <v>113</v>
      </c>
      <c r="BN19" s="216">
        <v>0</v>
      </c>
      <c r="BO19" s="228" t="s">
        <v>116</v>
      </c>
    </row>
    <row r="20" spans="1:67" ht="15.5" x14ac:dyDescent="0.35">
      <c r="A20" s="4" t="s">
        <v>18</v>
      </c>
      <c r="B20" s="5" t="s">
        <v>19</v>
      </c>
      <c r="C20" s="221">
        <v>0.15</v>
      </c>
      <c r="D20" s="216" t="s">
        <v>111</v>
      </c>
      <c r="E20" s="216" t="s">
        <v>111</v>
      </c>
      <c r="F20" s="221">
        <v>0.73</v>
      </c>
      <c r="G20" s="216" t="s">
        <v>111</v>
      </c>
      <c r="H20" s="216" t="s">
        <v>111</v>
      </c>
      <c r="I20" s="216">
        <v>0</v>
      </c>
      <c r="J20" s="216">
        <v>0</v>
      </c>
      <c r="K20" s="216">
        <v>0</v>
      </c>
      <c r="L20" s="216">
        <v>0</v>
      </c>
      <c r="M20" s="229">
        <v>0</v>
      </c>
      <c r="N20" s="216">
        <v>0</v>
      </c>
      <c r="O20" s="216">
        <v>0</v>
      </c>
      <c r="P20" s="216" t="s">
        <v>111</v>
      </c>
      <c r="Q20" s="216" t="s">
        <v>111</v>
      </c>
      <c r="R20" s="216" t="s">
        <v>111</v>
      </c>
      <c r="S20" s="216" t="s">
        <v>111</v>
      </c>
      <c r="T20" s="216">
        <v>-0.09</v>
      </c>
      <c r="U20" s="216">
        <v>-0.68</v>
      </c>
      <c r="V20" s="216">
        <v>0</v>
      </c>
      <c r="W20" s="216">
        <v>0</v>
      </c>
      <c r="X20" s="216">
        <v>0</v>
      </c>
      <c r="Y20" s="216">
        <v>0</v>
      </c>
      <c r="Z20" s="216" t="s">
        <v>111</v>
      </c>
      <c r="AA20" s="216" t="s">
        <v>111</v>
      </c>
      <c r="AB20" s="216">
        <v>0</v>
      </c>
      <c r="AC20" s="216">
        <v>0</v>
      </c>
      <c r="AD20" s="216">
        <v>0</v>
      </c>
      <c r="AE20" s="216">
        <v>0</v>
      </c>
      <c r="AF20" s="216">
        <v>0</v>
      </c>
      <c r="AG20" s="216">
        <v>0</v>
      </c>
      <c r="AH20" s="216" t="s">
        <v>111</v>
      </c>
      <c r="AI20" s="216">
        <v>0</v>
      </c>
      <c r="AJ20" s="216">
        <v>0</v>
      </c>
      <c r="AK20" s="216">
        <v>0</v>
      </c>
      <c r="AL20" s="216" t="s">
        <v>111</v>
      </c>
      <c r="AM20" s="216" t="s">
        <v>111</v>
      </c>
      <c r="AN20" s="216" t="s">
        <v>111</v>
      </c>
      <c r="AO20" s="216">
        <v>0</v>
      </c>
      <c r="AP20" s="216">
        <v>0</v>
      </c>
      <c r="AQ20" s="216">
        <v>0</v>
      </c>
      <c r="AR20" s="216">
        <v>0</v>
      </c>
      <c r="AS20" s="216" t="s">
        <v>111</v>
      </c>
      <c r="AT20" s="216" t="s">
        <v>111</v>
      </c>
      <c r="AU20" s="216" t="s">
        <v>111</v>
      </c>
      <c r="AV20" s="229">
        <v>0</v>
      </c>
      <c r="AW20" s="216">
        <v>0</v>
      </c>
      <c r="AX20" s="216">
        <v>0</v>
      </c>
      <c r="AY20" s="216" t="s">
        <v>111</v>
      </c>
      <c r="AZ20" s="229">
        <v>-1.22</v>
      </c>
      <c r="BA20" s="216" t="s">
        <v>111</v>
      </c>
      <c r="BB20" s="216" t="s">
        <v>111</v>
      </c>
      <c r="BC20" s="216" t="s">
        <v>111</v>
      </c>
      <c r="BD20" s="216" t="s">
        <v>111</v>
      </c>
      <c r="BE20" s="216">
        <v>0</v>
      </c>
      <c r="BF20" s="223" t="s">
        <v>111</v>
      </c>
      <c r="BG20" s="223" t="s">
        <v>111</v>
      </c>
      <c r="BH20" s="223" t="s">
        <v>111</v>
      </c>
      <c r="BI20" s="223" t="s">
        <v>111</v>
      </c>
      <c r="BJ20" s="223" t="s">
        <v>111</v>
      </c>
      <c r="BK20" s="223" t="s">
        <v>111</v>
      </c>
      <c r="BL20" s="239" t="s">
        <v>112</v>
      </c>
      <c r="BM20" s="232" t="s">
        <v>113</v>
      </c>
      <c r="BN20" s="41"/>
      <c r="BO20" s="2" t="s">
        <v>117</v>
      </c>
    </row>
    <row r="22" spans="1:67" ht="26" x14ac:dyDescent="0.6">
      <c r="A22" s="165" t="s">
        <v>118</v>
      </c>
      <c r="Q22" s="214"/>
    </row>
    <row r="24" spans="1:67" ht="44" thickBot="1" x14ac:dyDescent="0.4">
      <c r="A24" s="175" t="s">
        <v>3</v>
      </c>
      <c r="B24" s="176" t="s">
        <v>4</v>
      </c>
      <c r="C24" s="177" t="s">
        <v>119</v>
      </c>
      <c r="D24" s="177" t="s">
        <v>120</v>
      </c>
      <c r="E24" s="177" t="s">
        <v>121</v>
      </c>
      <c r="F24" s="176" t="s">
        <v>122</v>
      </c>
      <c r="G24" s="176" t="s">
        <v>6</v>
      </c>
      <c r="H24" s="178" t="s">
        <v>7</v>
      </c>
    </row>
    <row r="25" spans="1:67" ht="16" thickBot="1" x14ac:dyDescent="0.4">
      <c r="A25" s="171" t="s">
        <v>8</v>
      </c>
      <c r="B25" s="246" t="s">
        <v>123</v>
      </c>
      <c r="C25" s="167" t="s">
        <v>124</v>
      </c>
      <c r="D25" s="167" t="s">
        <v>125</v>
      </c>
      <c r="E25" s="167" t="s">
        <v>126</v>
      </c>
      <c r="F25" s="169" t="s">
        <v>111</v>
      </c>
      <c r="G25" s="169" t="s">
        <v>111</v>
      </c>
      <c r="H25" s="172" t="s">
        <v>111</v>
      </c>
    </row>
    <row r="26" spans="1:67" ht="16" thickBot="1" x14ac:dyDescent="0.4">
      <c r="A26" s="171" t="s">
        <v>8</v>
      </c>
      <c r="B26" s="167" t="s">
        <v>127</v>
      </c>
      <c r="C26" s="167" t="s">
        <v>128</v>
      </c>
      <c r="D26" s="167" t="s">
        <v>129</v>
      </c>
      <c r="E26" s="167" t="s">
        <v>130</v>
      </c>
      <c r="F26" s="166">
        <v>2.6349999999999998</v>
      </c>
      <c r="G26" s="166">
        <v>-9.0000000000000302E-2</v>
      </c>
      <c r="H26" s="173">
        <v>-0.52666666666666673</v>
      </c>
    </row>
    <row r="27" spans="1:67" ht="16" thickBot="1" x14ac:dyDescent="0.4">
      <c r="A27" s="171" t="s">
        <v>8</v>
      </c>
      <c r="B27" s="168" t="s">
        <v>131</v>
      </c>
      <c r="C27" s="170" t="s">
        <v>111</v>
      </c>
      <c r="D27" s="187" t="s">
        <v>132</v>
      </c>
      <c r="E27" s="187" t="s">
        <v>133</v>
      </c>
      <c r="F27" s="170" t="s">
        <v>111</v>
      </c>
      <c r="G27" s="170" t="s">
        <v>111</v>
      </c>
      <c r="H27" s="174" t="s">
        <v>111</v>
      </c>
    </row>
    <row r="28" spans="1:67" ht="16" thickBot="1" x14ac:dyDescent="0.4">
      <c r="A28" s="171" t="s">
        <v>10</v>
      </c>
      <c r="B28" s="167" t="s">
        <v>134</v>
      </c>
      <c r="C28" s="167" t="s">
        <v>124</v>
      </c>
      <c r="D28" s="167" t="s">
        <v>125</v>
      </c>
      <c r="E28" s="167" t="s">
        <v>126</v>
      </c>
      <c r="F28" s="166">
        <v>-34.085000000000001</v>
      </c>
      <c r="G28" s="166">
        <v>-0.17000000000000171</v>
      </c>
      <c r="H28" s="173">
        <v>-0.62</v>
      </c>
    </row>
    <row r="29" spans="1:67" ht="16" thickBot="1" x14ac:dyDescent="0.4">
      <c r="A29" s="171" t="s">
        <v>10</v>
      </c>
      <c r="B29" s="167" t="s">
        <v>135</v>
      </c>
      <c r="C29" s="167" t="s">
        <v>136</v>
      </c>
      <c r="D29" s="167" t="s">
        <v>129</v>
      </c>
      <c r="E29" s="167" t="s">
        <v>130</v>
      </c>
      <c r="F29" s="166">
        <v>-82.004999999999995</v>
      </c>
      <c r="G29" s="166">
        <v>18.049999999999997</v>
      </c>
      <c r="H29" s="173">
        <v>-0.36499999999999999</v>
      </c>
    </row>
    <row r="30" spans="1:67" ht="16" thickBot="1" x14ac:dyDescent="0.4">
      <c r="A30" s="171" t="s">
        <v>10</v>
      </c>
      <c r="B30" s="167" t="s">
        <v>137</v>
      </c>
      <c r="C30" s="167" t="s">
        <v>138</v>
      </c>
      <c r="D30" s="167" t="s">
        <v>132</v>
      </c>
      <c r="E30" s="167" t="s">
        <v>133</v>
      </c>
      <c r="F30" s="166">
        <v>-74.484999999999999</v>
      </c>
      <c r="G30" s="166">
        <v>5.4300000000000068</v>
      </c>
      <c r="H30" s="173">
        <v>-1.1199999999999999</v>
      </c>
    </row>
    <row r="31" spans="1:67" ht="16" thickBot="1" x14ac:dyDescent="0.4">
      <c r="A31" s="171" t="s">
        <v>12</v>
      </c>
      <c r="B31" s="167" t="s">
        <v>139</v>
      </c>
      <c r="C31" s="167" t="s">
        <v>140</v>
      </c>
      <c r="D31" s="167" t="s">
        <v>125</v>
      </c>
      <c r="E31" s="167" t="s">
        <v>126</v>
      </c>
      <c r="F31" s="166">
        <v>67.31</v>
      </c>
      <c r="G31" s="166">
        <v>-2.9200000000000017</v>
      </c>
      <c r="H31" s="173">
        <v>-3.6059999999999994</v>
      </c>
    </row>
    <row r="32" spans="1:67" ht="16" thickBot="1" x14ac:dyDescent="0.4">
      <c r="A32" s="171" t="s">
        <v>12</v>
      </c>
      <c r="B32" s="167" t="s">
        <v>141</v>
      </c>
      <c r="C32" s="167" t="s">
        <v>142</v>
      </c>
      <c r="D32" s="167" t="s">
        <v>129</v>
      </c>
      <c r="E32" s="167" t="s">
        <v>130</v>
      </c>
      <c r="F32" s="166">
        <v>82.990000000000009</v>
      </c>
      <c r="G32" s="166">
        <v>-1.1799999999999926</v>
      </c>
      <c r="H32" s="173">
        <v>-2.9166666666666665</v>
      </c>
    </row>
    <row r="33" spans="1:11" ht="16" thickBot="1" x14ac:dyDescent="0.4">
      <c r="A33" s="171" t="s">
        <v>12</v>
      </c>
      <c r="B33" s="167" t="s">
        <v>143</v>
      </c>
      <c r="C33" s="167" t="s">
        <v>144</v>
      </c>
      <c r="D33" s="167" t="s">
        <v>132</v>
      </c>
      <c r="E33" s="167" t="s">
        <v>133</v>
      </c>
      <c r="F33" s="166">
        <v>51.254999999999995</v>
      </c>
      <c r="G33" s="166">
        <v>-3.7700000000000031</v>
      </c>
      <c r="H33" s="173">
        <v>-0.72499999999999998</v>
      </c>
    </row>
    <row r="34" spans="1:11" ht="16" thickBot="1" x14ac:dyDescent="0.4">
      <c r="A34" s="171" t="s">
        <v>14</v>
      </c>
      <c r="B34" s="167" t="s">
        <v>145</v>
      </c>
      <c r="C34" s="167" t="s">
        <v>146</v>
      </c>
      <c r="D34" s="167" t="s">
        <v>125</v>
      </c>
      <c r="E34" s="167" t="s">
        <v>126</v>
      </c>
      <c r="F34" s="166">
        <v>-47.9</v>
      </c>
      <c r="G34" s="166">
        <v>0.79999999999999716</v>
      </c>
      <c r="H34" s="173">
        <v>-3</v>
      </c>
    </row>
    <row r="35" spans="1:11" ht="16" thickBot="1" x14ac:dyDescent="0.4">
      <c r="A35" s="171" t="s">
        <v>14</v>
      </c>
      <c r="B35" s="167" t="s">
        <v>147</v>
      </c>
      <c r="C35" s="167" t="s">
        <v>148</v>
      </c>
      <c r="D35" s="167" t="s">
        <v>129</v>
      </c>
      <c r="E35" s="167" t="s">
        <v>130</v>
      </c>
      <c r="F35" s="166">
        <v>-71.27</v>
      </c>
      <c r="G35" s="166">
        <v>0.12000000000000455</v>
      </c>
      <c r="H35" s="173">
        <v>-0.63</v>
      </c>
    </row>
    <row r="36" spans="1:11" ht="16" thickBot="1" x14ac:dyDescent="0.4">
      <c r="A36" s="171" t="s">
        <v>14</v>
      </c>
      <c r="B36" s="167" t="s">
        <v>149</v>
      </c>
      <c r="C36" s="167" t="s">
        <v>150</v>
      </c>
      <c r="D36" s="167" t="s">
        <v>132</v>
      </c>
      <c r="E36" s="167" t="s">
        <v>133</v>
      </c>
      <c r="F36" s="166">
        <v>0.41500000000000004</v>
      </c>
      <c r="G36" s="166">
        <v>-0.43</v>
      </c>
      <c r="H36" s="173">
        <v>0</v>
      </c>
    </row>
    <row r="37" spans="1:11" ht="16" thickBot="1" x14ac:dyDescent="0.4">
      <c r="A37" s="171" t="s">
        <v>16</v>
      </c>
      <c r="B37" s="167" t="s">
        <v>151</v>
      </c>
      <c r="C37" s="167" t="s">
        <v>152</v>
      </c>
      <c r="D37" s="167" t="s">
        <v>125</v>
      </c>
      <c r="E37" s="167" t="s">
        <v>126</v>
      </c>
      <c r="F37" s="166">
        <v>45.564999999999998</v>
      </c>
      <c r="G37" s="166">
        <v>0.21000000000000085</v>
      </c>
      <c r="H37" s="173">
        <v>-0.57999999999999996</v>
      </c>
    </row>
    <row r="38" spans="1:11" ht="16" thickBot="1" x14ac:dyDescent="0.4">
      <c r="A38" s="171" t="s">
        <v>16</v>
      </c>
      <c r="B38" s="167" t="s">
        <v>153</v>
      </c>
      <c r="C38" s="167" t="s">
        <v>154</v>
      </c>
      <c r="D38" s="167" t="s">
        <v>129</v>
      </c>
      <c r="E38" s="167" t="s">
        <v>130</v>
      </c>
      <c r="F38" s="166">
        <v>49.055</v>
      </c>
      <c r="G38" s="166">
        <v>-8.6700000000000017</v>
      </c>
      <c r="H38" s="173">
        <v>-3.6733333333333333</v>
      </c>
    </row>
    <row r="39" spans="1:11" ht="16" thickBot="1" x14ac:dyDescent="0.4">
      <c r="A39" s="171" t="s">
        <v>16</v>
      </c>
      <c r="B39" s="167" t="s">
        <v>155</v>
      </c>
      <c r="C39" s="167" t="s">
        <v>156</v>
      </c>
      <c r="D39" s="167" t="s">
        <v>132</v>
      </c>
      <c r="E39" s="167" t="s">
        <v>133</v>
      </c>
      <c r="F39" s="166">
        <v>75.004999999999995</v>
      </c>
      <c r="G39" s="166">
        <v>-3.5700000000000074</v>
      </c>
      <c r="H39" s="173">
        <v>-0.995</v>
      </c>
    </row>
    <row r="40" spans="1:11" ht="16" thickBot="1" x14ac:dyDescent="0.4">
      <c r="A40" s="171" t="s">
        <v>18</v>
      </c>
      <c r="B40" s="167" t="s">
        <v>157</v>
      </c>
      <c r="C40" s="167" t="s">
        <v>140</v>
      </c>
      <c r="D40" s="167" t="s">
        <v>125</v>
      </c>
      <c r="E40" s="167" t="s">
        <v>126</v>
      </c>
      <c r="F40" s="166">
        <v>-0.49</v>
      </c>
      <c r="G40" s="166">
        <v>-0.5</v>
      </c>
      <c r="H40" s="173">
        <v>-0.63333333333333341</v>
      </c>
    </row>
    <row r="41" spans="1:11" ht="16" thickBot="1" x14ac:dyDescent="0.4">
      <c r="A41" s="171" t="s">
        <v>18</v>
      </c>
      <c r="B41" s="167" t="s">
        <v>158</v>
      </c>
      <c r="C41" s="167" t="s">
        <v>159</v>
      </c>
      <c r="D41" s="167" t="s">
        <v>129</v>
      </c>
      <c r="E41" s="167" t="s">
        <v>130</v>
      </c>
      <c r="F41" s="166">
        <v>1.7749999999999999</v>
      </c>
      <c r="G41" s="166">
        <v>0.36999999999999988</v>
      </c>
      <c r="H41" s="173">
        <v>-0.69</v>
      </c>
    </row>
    <row r="42" spans="1:11" ht="16" thickBot="1" x14ac:dyDescent="0.4">
      <c r="A42" s="179" t="s">
        <v>18</v>
      </c>
      <c r="B42" s="180" t="s">
        <v>160</v>
      </c>
      <c r="C42" s="180" t="s">
        <v>161</v>
      </c>
      <c r="D42" s="180" t="s">
        <v>132</v>
      </c>
      <c r="E42" s="167" t="s">
        <v>133</v>
      </c>
      <c r="F42" s="181">
        <v>2.6</v>
      </c>
      <c r="G42" s="181">
        <v>1.72</v>
      </c>
      <c r="H42" s="182">
        <v>-0.43000000000000005</v>
      </c>
    </row>
    <row r="44" spans="1:11" ht="26" x14ac:dyDescent="0.6">
      <c r="A44" s="165" t="s">
        <v>162</v>
      </c>
    </row>
    <row r="46" spans="1:11" ht="34.5" customHeight="1" thickBot="1" x14ac:dyDescent="0.4">
      <c r="A46" s="175" t="s">
        <v>3</v>
      </c>
      <c r="B46" s="176" t="s">
        <v>4</v>
      </c>
      <c r="C46" s="192" t="s">
        <v>119</v>
      </c>
      <c r="D46" s="177" t="s">
        <v>121</v>
      </c>
      <c r="E46" s="193" t="s">
        <v>163</v>
      </c>
      <c r="F46" s="193" t="s">
        <v>164</v>
      </c>
      <c r="G46" s="193" t="s">
        <v>165</v>
      </c>
      <c r="H46" s="193" t="s">
        <v>166</v>
      </c>
      <c r="I46" s="193" t="s">
        <v>167</v>
      </c>
      <c r="J46" s="194" t="s">
        <v>168</v>
      </c>
      <c r="K46" s="208" t="s">
        <v>169</v>
      </c>
    </row>
    <row r="47" spans="1:11" ht="16" thickBot="1" x14ac:dyDescent="0.4">
      <c r="A47" s="191" t="s">
        <v>8</v>
      </c>
      <c r="B47" s="247" t="s">
        <v>123</v>
      </c>
      <c r="C47" s="189" t="s">
        <v>124</v>
      </c>
      <c r="D47" s="167" t="s">
        <v>126</v>
      </c>
      <c r="E47" s="195" t="s">
        <v>111</v>
      </c>
      <c r="F47" s="195" t="s">
        <v>111</v>
      </c>
      <c r="G47" s="195" t="s">
        <v>111</v>
      </c>
      <c r="H47" s="195" t="s">
        <v>111</v>
      </c>
      <c r="I47" s="195" t="s">
        <v>111</v>
      </c>
      <c r="J47" s="196" t="s">
        <v>111</v>
      </c>
      <c r="K47" t="s">
        <v>111</v>
      </c>
    </row>
    <row r="48" spans="1:11" ht="16" thickBot="1" x14ac:dyDescent="0.4">
      <c r="A48" s="171" t="s">
        <v>8</v>
      </c>
      <c r="B48" s="167" t="s">
        <v>127</v>
      </c>
      <c r="C48" s="167" t="s">
        <v>128</v>
      </c>
      <c r="D48" s="167" t="s">
        <v>130</v>
      </c>
      <c r="E48" s="166">
        <v>-7.0000000000000007E-2</v>
      </c>
      <c r="F48" s="190" t="s">
        <v>111</v>
      </c>
      <c r="G48" s="248" t="s">
        <v>111</v>
      </c>
      <c r="H48" s="148">
        <v>-1.02</v>
      </c>
      <c r="I48" s="249">
        <v>-0.49</v>
      </c>
      <c r="J48" s="250" t="s">
        <v>111</v>
      </c>
      <c r="K48" s="112">
        <f>AVERAGE(Table2[[#This Row],[Glasgow '#1]:[Algometry '#3]])</f>
        <v>-0.52666666666666673</v>
      </c>
    </row>
    <row r="49" spans="1:11" ht="16" thickBot="1" x14ac:dyDescent="0.4">
      <c r="A49" s="191" t="s">
        <v>8</v>
      </c>
      <c r="B49" s="188" t="s">
        <v>131</v>
      </c>
      <c r="C49" s="170" t="s">
        <v>111</v>
      </c>
      <c r="D49" s="187" t="s">
        <v>133</v>
      </c>
      <c r="E49" s="169" t="s">
        <v>111</v>
      </c>
      <c r="F49" s="251" t="s">
        <v>111</v>
      </c>
      <c r="G49" s="251" t="s">
        <v>111</v>
      </c>
      <c r="H49" s="207" t="s">
        <v>111</v>
      </c>
      <c r="I49" s="252" t="s">
        <v>111</v>
      </c>
      <c r="J49" s="250" t="s">
        <v>111</v>
      </c>
      <c r="K49" t="s">
        <v>111</v>
      </c>
    </row>
    <row r="50" spans="1:11" ht="16" thickBot="1" x14ac:dyDescent="0.4">
      <c r="A50" s="171" t="s">
        <v>10</v>
      </c>
      <c r="B50" s="167" t="s">
        <v>134</v>
      </c>
      <c r="C50" s="167" t="s">
        <v>124</v>
      </c>
      <c r="D50" s="167" t="s">
        <v>126</v>
      </c>
      <c r="E50" s="166">
        <v>-0.62</v>
      </c>
      <c r="F50" s="190" t="s">
        <v>111</v>
      </c>
      <c r="G50" s="248" t="s">
        <v>111</v>
      </c>
      <c r="H50" s="248" t="s">
        <v>111</v>
      </c>
      <c r="I50" s="248" t="s">
        <v>111</v>
      </c>
      <c r="J50" s="250" t="s">
        <v>111</v>
      </c>
      <c r="K50" s="112">
        <f>AVERAGE(Table2[[#This Row],[Glasgow '#1]:[Algometry '#3]])</f>
        <v>-0.62</v>
      </c>
    </row>
    <row r="51" spans="1:11" ht="16" thickBot="1" x14ac:dyDescent="0.4">
      <c r="A51" s="171" t="s">
        <v>10</v>
      </c>
      <c r="B51" s="167" t="s">
        <v>135</v>
      </c>
      <c r="C51" s="189" t="s">
        <v>136</v>
      </c>
      <c r="D51" s="167" t="s">
        <v>130</v>
      </c>
      <c r="E51" s="166">
        <v>0</v>
      </c>
      <c r="F51" s="251" t="s">
        <v>111</v>
      </c>
      <c r="G51" s="248" t="s">
        <v>111</v>
      </c>
      <c r="H51" s="148">
        <v>-0.73</v>
      </c>
      <c r="I51" s="248" t="s">
        <v>111</v>
      </c>
      <c r="J51" s="250" t="s">
        <v>111</v>
      </c>
      <c r="K51" s="112">
        <f>AVERAGE(Table2[[#This Row],[Glasgow '#1]:[Algometry '#3]])</f>
        <v>-0.36499999999999999</v>
      </c>
    </row>
    <row r="52" spans="1:11" ht="16" thickBot="1" x14ac:dyDescent="0.4">
      <c r="A52" s="171" t="s">
        <v>10</v>
      </c>
      <c r="B52" s="167" t="s">
        <v>137</v>
      </c>
      <c r="C52" s="167" t="s">
        <v>138</v>
      </c>
      <c r="D52" s="167" t="s">
        <v>133</v>
      </c>
      <c r="E52" s="166">
        <v>-2.0099999999999998</v>
      </c>
      <c r="F52" s="251" t="s">
        <v>111</v>
      </c>
      <c r="G52" s="251" t="s">
        <v>111</v>
      </c>
      <c r="H52" s="148">
        <v>-0.33</v>
      </c>
      <c r="I52" s="249">
        <v>-1.02</v>
      </c>
      <c r="J52" s="250" t="s">
        <v>111</v>
      </c>
      <c r="K52" s="112">
        <f>AVERAGE(Table2[[#This Row],[Glasgow '#1]:[Algometry '#3]])</f>
        <v>-1.1199999999999999</v>
      </c>
    </row>
    <row r="53" spans="1:11" ht="16" thickBot="1" x14ac:dyDescent="0.4">
      <c r="A53" s="171" t="s">
        <v>12</v>
      </c>
      <c r="B53" s="167" t="s">
        <v>139</v>
      </c>
      <c r="C53" s="189" t="s">
        <v>140</v>
      </c>
      <c r="D53" s="167" t="s">
        <v>126</v>
      </c>
      <c r="E53" s="166">
        <v>-3.77</v>
      </c>
      <c r="F53" s="148">
        <v>-1.53</v>
      </c>
      <c r="G53" s="251" t="s">
        <v>111</v>
      </c>
      <c r="H53" s="249">
        <v>-3.24</v>
      </c>
      <c r="I53" s="249">
        <v>-4.54</v>
      </c>
      <c r="J53" s="253">
        <v>-4.95</v>
      </c>
      <c r="K53" s="112">
        <f>AVERAGE(Table2[[#This Row],[Glasgow '#1]:[Algometry '#3]])</f>
        <v>-3.6059999999999994</v>
      </c>
    </row>
    <row r="54" spans="1:11" ht="16" thickBot="1" x14ac:dyDescent="0.4">
      <c r="A54" s="171" t="s">
        <v>12</v>
      </c>
      <c r="B54" s="167" t="s">
        <v>141</v>
      </c>
      <c r="C54" s="167" t="s">
        <v>142</v>
      </c>
      <c r="D54" s="167" t="s">
        <v>130</v>
      </c>
      <c r="E54" s="166">
        <v>-5.82</v>
      </c>
      <c r="F54" s="251" t="s">
        <v>111</v>
      </c>
      <c r="G54" s="251" t="s">
        <v>111</v>
      </c>
      <c r="H54" s="148">
        <v>-1</v>
      </c>
      <c r="I54" s="249">
        <v>-1.93</v>
      </c>
      <c r="J54" s="250" t="s">
        <v>111</v>
      </c>
      <c r="K54" s="112">
        <f>AVERAGE(Table2[[#This Row],[Glasgow '#1]:[Algometry '#3]])</f>
        <v>-2.9166666666666665</v>
      </c>
    </row>
    <row r="55" spans="1:11" ht="16" thickBot="1" x14ac:dyDescent="0.4">
      <c r="A55" s="171" t="s">
        <v>12</v>
      </c>
      <c r="B55" s="167" t="s">
        <v>143</v>
      </c>
      <c r="C55" s="189" t="s">
        <v>144</v>
      </c>
      <c r="D55" s="167" t="s">
        <v>133</v>
      </c>
      <c r="E55" s="166">
        <v>-0.56999999999999995</v>
      </c>
      <c r="F55" s="148">
        <v>-1.1200000000000001</v>
      </c>
      <c r="G55" s="249">
        <v>-1.41</v>
      </c>
      <c r="H55" s="249">
        <v>0</v>
      </c>
      <c r="I55" s="249">
        <v>0</v>
      </c>
      <c r="J55" s="253">
        <v>-1.25</v>
      </c>
      <c r="K55" s="112">
        <f>AVERAGE(Table2[[#This Row],[Glasgow '#1]:[Algometry '#3]])</f>
        <v>-0.72499999999999998</v>
      </c>
    </row>
    <row r="56" spans="1:11" ht="16" thickBot="1" x14ac:dyDescent="0.4">
      <c r="A56" s="171" t="s">
        <v>14</v>
      </c>
      <c r="B56" s="167" t="s">
        <v>145</v>
      </c>
      <c r="C56" s="167" t="s">
        <v>146</v>
      </c>
      <c r="D56" s="167" t="s">
        <v>126</v>
      </c>
      <c r="E56" s="166">
        <v>-4.34</v>
      </c>
      <c r="F56" s="166">
        <v>-1.66</v>
      </c>
      <c r="G56" s="248" t="s">
        <v>111</v>
      </c>
      <c r="H56" s="248" t="s">
        <v>111</v>
      </c>
      <c r="I56" s="248" t="s">
        <v>111</v>
      </c>
      <c r="J56" s="250" t="s">
        <v>111</v>
      </c>
      <c r="K56" s="112">
        <f>AVERAGE(Table2[[#This Row],[Glasgow '#1]:[Algometry '#3]])</f>
        <v>-3</v>
      </c>
    </row>
    <row r="57" spans="1:11" ht="16" thickBot="1" x14ac:dyDescent="0.4">
      <c r="A57" s="171" t="s">
        <v>14</v>
      </c>
      <c r="B57" s="167" t="s">
        <v>147</v>
      </c>
      <c r="C57" s="189" t="s">
        <v>148</v>
      </c>
      <c r="D57" s="167" t="s">
        <v>130</v>
      </c>
      <c r="E57" s="166">
        <v>-0.79</v>
      </c>
      <c r="F57" s="148">
        <v>-0.31</v>
      </c>
      <c r="G57" s="190" t="s">
        <v>111</v>
      </c>
      <c r="H57" s="148">
        <v>-1.67</v>
      </c>
      <c r="I57" s="148">
        <v>-0.38</v>
      </c>
      <c r="J57" s="253">
        <v>0</v>
      </c>
      <c r="K57" s="112">
        <f>AVERAGE(Table2[[#This Row],[Glasgow '#1]:[Algometry '#3]])</f>
        <v>-0.63</v>
      </c>
    </row>
    <row r="58" spans="1:11" ht="16" thickBot="1" x14ac:dyDescent="0.4">
      <c r="A58" s="171" t="s">
        <v>14</v>
      </c>
      <c r="B58" s="167" t="s">
        <v>149</v>
      </c>
      <c r="C58" s="167" t="s">
        <v>150</v>
      </c>
      <c r="D58" s="167" t="s">
        <v>133</v>
      </c>
      <c r="E58" s="166">
        <v>0</v>
      </c>
      <c r="F58" s="166">
        <v>0</v>
      </c>
      <c r="G58" s="169" t="s">
        <v>111</v>
      </c>
      <c r="H58" s="166">
        <v>0</v>
      </c>
      <c r="I58" s="166">
        <v>0</v>
      </c>
      <c r="J58" s="250" t="s">
        <v>111</v>
      </c>
      <c r="K58" s="112">
        <f>AVERAGE(Table2[[#This Row],[Glasgow '#1]:[Algometry '#3]])</f>
        <v>0</v>
      </c>
    </row>
    <row r="59" spans="1:11" ht="16" thickBot="1" x14ac:dyDescent="0.4">
      <c r="A59" s="171" t="s">
        <v>16</v>
      </c>
      <c r="B59" s="167" t="s">
        <v>151</v>
      </c>
      <c r="C59" s="189" t="s">
        <v>152</v>
      </c>
      <c r="D59" s="167" t="s">
        <v>126</v>
      </c>
      <c r="E59" s="166">
        <v>0</v>
      </c>
      <c r="F59" s="148">
        <v>-0.65</v>
      </c>
      <c r="G59" s="251" t="s">
        <v>111</v>
      </c>
      <c r="H59" s="249">
        <v>-0.83</v>
      </c>
      <c r="I59" s="249">
        <v>-0.84</v>
      </c>
      <c r="J59" s="250" t="s">
        <v>111</v>
      </c>
      <c r="K59" s="112">
        <f>AVERAGE(Table2[[#This Row],[Glasgow '#1]:[Algometry '#3]])</f>
        <v>-0.57999999999999996</v>
      </c>
    </row>
    <row r="60" spans="1:11" ht="16" thickBot="1" x14ac:dyDescent="0.4">
      <c r="A60" s="171" t="s">
        <v>16</v>
      </c>
      <c r="B60" s="167" t="s">
        <v>153</v>
      </c>
      <c r="C60" s="167" t="s">
        <v>154</v>
      </c>
      <c r="D60" s="167" t="s">
        <v>130</v>
      </c>
      <c r="E60" s="166">
        <v>-7.27</v>
      </c>
      <c r="F60" s="251" t="s">
        <v>111</v>
      </c>
      <c r="G60" s="251" t="s">
        <v>111</v>
      </c>
      <c r="H60" s="148">
        <v>-2.72</v>
      </c>
      <c r="I60" s="148">
        <v>-1.03</v>
      </c>
      <c r="J60" s="250" t="s">
        <v>111</v>
      </c>
      <c r="K60" s="112">
        <f>AVERAGE(Table2[[#This Row],[Glasgow '#1]:[Algometry '#3]])</f>
        <v>-3.6733333333333333</v>
      </c>
    </row>
    <row r="61" spans="1:11" ht="16" thickBot="1" x14ac:dyDescent="0.4">
      <c r="A61" s="171" t="s">
        <v>16</v>
      </c>
      <c r="B61" s="167" t="s">
        <v>155</v>
      </c>
      <c r="C61" s="189" t="s">
        <v>156</v>
      </c>
      <c r="D61" s="167" t="s">
        <v>133</v>
      </c>
      <c r="E61" s="166">
        <v>2.94</v>
      </c>
      <c r="F61" s="251" t="s">
        <v>111</v>
      </c>
      <c r="G61" s="251" t="s">
        <v>111</v>
      </c>
      <c r="H61" s="148">
        <v>-3.85</v>
      </c>
      <c r="I61" s="249">
        <v>-2.13</v>
      </c>
      <c r="J61" s="253">
        <v>-0.94</v>
      </c>
      <c r="K61" s="112">
        <f>AVERAGE(Table2[[#This Row],[Glasgow '#1]:[Algometry '#3]])</f>
        <v>-0.995</v>
      </c>
    </row>
    <row r="62" spans="1:11" ht="16" thickBot="1" x14ac:dyDescent="0.4">
      <c r="A62" s="171" t="s">
        <v>18</v>
      </c>
      <c r="B62" s="167" t="s">
        <v>157</v>
      </c>
      <c r="C62" s="167" t="s">
        <v>140</v>
      </c>
      <c r="D62" s="167" t="s">
        <v>126</v>
      </c>
      <c r="E62" s="166">
        <v>-0.78</v>
      </c>
      <c r="F62" s="251" t="s">
        <v>111</v>
      </c>
      <c r="G62" s="251" t="s">
        <v>111</v>
      </c>
      <c r="H62" s="148">
        <v>-0.84</v>
      </c>
      <c r="I62" s="249">
        <v>-0.28000000000000003</v>
      </c>
      <c r="J62" s="250" t="s">
        <v>111</v>
      </c>
      <c r="K62" s="112">
        <f>AVERAGE(Table2[[#This Row],[Glasgow '#1]:[Algometry '#3]])</f>
        <v>-0.63333333333333341</v>
      </c>
    </row>
    <row r="63" spans="1:11" ht="16" thickBot="1" x14ac:dyDescent="0.4">
      <c r="A63" s="171" t="s">
        <v>18</v>
      </c>
      <c r="B63" s="167" t="s">
        <v>158</v>
      </c>
      <c r="C63" s="189" t="s">
        <v>159</v>
      </c>
      <c r="D63" s="167" t="s">
        <v>130</v>
      </c>
      <c r="E63" s="166">
        <v>-0.78</v>
      </c>
      <c r="F63" s="166">
        <v>-0.66</v>
      </c>
      <c r="G63" s="166">
        <v>0.82</v>
      </c>
      <c r="H63" s="249">
        <v>-1.41</v>
      </c>
      <c r="I63" s="249">
        <v>-0.88</v>
      </c>
      <c r="J63" s="253">
        <v>-1.23</v>
      </c>
      <c r="K63" s="112">
        <f>AVERAGE(Table2[[#This Row],[Glasgow '#1]:[Algometry '#3]])</f>
        <v>-0.69</v>
      </c>
    </row>
    <row r="64" spans="1:11" ht="16" thickBot="1" x14ac:dyDescent="0.4">
      <c r="A64" s="179" t="s">
        <v>18</v>
      </c>
      <c r="B64" s="180" t="s">
        <v>160</v>
      </c>
      <c r="C64" s="180" t="s">
        <v>161</v>
      </c>
      <c r="D64" s="167" t="s">
        <v>133</v>
      </c>
      <c r="E64" s="181">
        <v>-0.25</v>
      </c>
      <c r="F64" s="206">
        <v>-0.28000000000000003</v>
      </c>
      <c r="G64" s="254" t="s">
        <v>111</v>
      </c>
      <c r="H64" s="255">
        <v>-0.56000000000000005</v>
      </c>
      <c r="I64" s="255">
        <v>-0.54</v>
      </c>
      <c r="J64" s="256">
        <v>-0.52</v>
      </c>
      <c r="K64" s="112">
        <f>AVERAGE(Table2[[#This Row],[Glasgow '#1]:[Algometry '#3]])</f>
        <v>-0.43000000000000005</v>
      </c>
    </row>
    <row r="67" spans="1:8" ht="16" thickBot="1" x14ac:dyDescent="0.4">
      <c r="A67" s="2"/>
      <c r="B67" s="2"/>
      <c r="C67" s="4" t="s">
        <v>8</v>
      </c>
      <c r="D67" s="4" t="s">
        <v>10</v>
      </c>
      <c r="E67" s="4" t="s">
        <v>12</v>
      </c>
      <c r="F67" s="4" t="s">
        <v>14</v>
      </c>
      <c r="G67" s="4" t="s">
        <v>16</v>
      </c>
      <c r="H67" s="4" t="s">
        <v>18</v>
      </c>
    </row>
    <row r="68" spans="1:8" ht="16" thickBot="1" x14ac:dyDescent="0.4">
      <c r="A68" s="310" t="s">
        <v>126</v>
      </c>
      <c r="B68" s="200" t="s">
        <v>163</v>
      </c>
      <c r="C68" s="201"/>
      <c r="D68" s="166">
        <v>-0.62</v>
      </c>
      <c r="E68" s="199">
        <v>-3.77</v>
      </c>
      <c r="F68" s="201"/>
      <c r="G68" s="201"/>
      <c r="H68" s="201"/>
    </row>
    <row r="69" spans="1:8" ht="16" thickBot="1" x14ac:dyDescent="0.4">
      <c r="A69" s="310"/>
      <c r="B69" s="200" t="s">
        <v>164</v>
      </c>
      <c r="C69" s="201"/>
      <c r="D69" s="190"/>
      <c r="E69" s="198">
        <v>-1.53</v>
      </c>
      <c r="F69" s="201"/>
      <c r="G69" s="201"/>
      <c r="H69" s="201"/>
    </row>
    <row r="70" spans="1:8" ht="16" thickBot="1" x14ac:dyDescent="0.4">
      <c r="A70" s="310"/>
      <c r="B70" s="200" t="s">
        <v>165</v>
      </c>
      <c r="C70" s="201"/>
      <c r="D70" s="248"/>
      <c r="E70" s="251"/>
      <c r="F70" s="201"/>
      <c r="G70" s="201"/>
      <c r="H70" s="201"/>
    </row>
    <row r="71" spans="1:8" ht="16" thickBot="1" x14ac:dyDescent="0.4">
      <c r="A71" s="310"/>
      <c r="B71" s="200" t="s">
        <v>170</v>
      </c>
      <c r="C71" s="201"/>
      <c r="D71" s="248"/>
      <c r="E71" s="257">
        <v>-3.24</v>
      </c>
      <c r="F71" s="201"/>
      <c r="G71" s="201"/>
      <c r="H71" s="201"/>
    </row>
    <row r="72" spans="1:8" ht="16" thickBot="1" x14ac:dyDescent="0.4">
      <c r="A72" s="310"/>
      <c r="B72" s="200" t="s">
        <v>171</v>
      </c>
      <c r="C72" s="201"/>
      <c r="D72" s="248"/>
      <c r="E72" s="257">
        <v>-4.54</v>
      </c>
      <c r="F72" s="201"/>
      <c r="G72" s="201"/>
      <c r="H72" s="201"/>
    </row>
    <row r="73" spans="1:8" ht="16" thickBot="1" x14ac:dyDescent="0.4">
      <c r="A73" s="310"/>
      <c r="B73" s="200" t="s">
        <v>172</v>
      </c>
      <c r="C73" s="201"/>
      <c r="D73" s="248"/>
      <c r="E73" s="257">
        <v>-4.95</v>
      </c>
      <c r="F73" s="201"/>
      <c r="G73" s="201"/>
      <c r="H73" s="201"/>
    </row>
    <row r="74" spans="1:8" ht="16" thickBot="1" x14ac:dyDescent="0.4">
      <c r="A74" s="311" t="s">
        <v>130</v>
      </c>
      <c r="B74" s="202" t="s">
        <v>163</v>
      </c>
      <c r="C74" s="203"/>
      <c r="D74" s="169"/>
      <c r="E74" s="166">
        <v>-5.82</v>
      </c>
      <c r="F74" s="203"/>
      <c r="G74" s="203"/>
      <c r="H74" s="203"/>
    </row>
    <row r="75" spans="1:8" ht="16" thickBot="1" x14ac:dyDescent="0.4">
      <c r="A75" s="311"/>
      <c r="B75" s="202" t="s">
        <v>164</v>
      </c>
      <c r="C75" s="203"/>
      <c r="D75" s="251"/>
      <c r="E75" s="251"/>
      <c r="F75" s="203"/>
      <c r="G75" s="203"/>
      <c r="H75" s="203"/>
    </row>
    <row r="76" spans="1:8" ht="16" thickBot="1" x14ac:dyDescent="0.4">
      <c r="A76" s="311"/>
      <c r="B76" s="202" t="s">
        <v>165</v>
      </c>
      <c r="C76" s="203"/>
      <c r="D76" s="248"/>
      <c r="E76" s="251"/>
      <c r="F76" s="203"/>
      <c r="G76" s="203"/>
      <c r="H76" s="203"/>
    </row>
    <row r="77" spans="1:8" ht="16" thickBot="1" x14ac:dyDescent="0.4">
      <c r="A77" s="311"/>
      <c r="B77" s="202" t="s">
        <v>170</v>
      </c>
      <c r="C77" s="203"/>
      <c r="D77" s="198">
        <v>-0.73</v>
      </c>
      <c r="E77" s="148">
        <v>-1</v>
      </c>
      <c r="F77" s="203"/>
      <c r="G77" s="203"/>
      <c r="H77" s="203"/>
    </row>
    <row r="78" spans="1:8" ht="16" thickBot="1" x14ac:dyDescent="0.4">
      <c r="A78" s="311"/>
      <c r="B78" s="202" t="s">
        <v>171</v>
      </c>
      <c r="C78" s="203"/>
      <c r="D78" s="248"/>
      <c r="E78" s="249">
        <v>-1.93</v>
      </c>
      <c r="F78" s="203"/>
      <c r="G78" s="203"/>
      <c r="H78" s="203"/>
    </row>
    <row r="79" spans="1:8" ht="16" thickBot="1" x14ac:dyDescent="0.4">
      <c r="A79" s="311"/>
      <c r="B79" s="202" t="s">
        <v>172</v>
      </c>
      <c r="C79" s="203"/>
      <c r="D79" s="248"/>
      <c r="E79" s="248"/>
      <c r="F79" s="203"/>
      <c r="G79" s="203"/>
      <c r="H79" s="203"/>
    </row>
    <row r="80" spans="1:8" ht="16" thickBot="1" x14ac:dyDescent="0.4">
      <c r="A80" s="312" t="s">
        <v>133</v>
      </c>
      <c r="B80" s="204" t="s">
        <v>163</v>
      </c>
      <c r="C80" s="169"/>
      <c r="D80" s="166">
        <v>-2.0099999999999998</v>
      </c>
      <c r="E80" s="199">
        <v>-0.56999999999999995</v>
      </c>
      <c r="F80" s="205"/>
      <c r="G80" s="205"/>
      <c r="H80" s="205"/>
    </row>
    <row r="81" spans="1:8" ht="16" thickBot="1" x14ac:dyDescent="0.4">
      <c r="A81" s="312"/>
      <c r="B81" s="204" t="s">
        <v>164</v>
      </c>
      <c r="C81" s="251"/>
      <c r="D81" s="251"/>
      <c r="E81" s="198">
        <v>-1.1200000000000001</v>
      </c>
      <c r="F81" s="205"/>
      <c r="G81" s="205"/>
      <c r="H81" s="205"/>
    </row>
    <row r="82" spans="1:8" ht="16" thickBot="1" x14ac:dyDescent="0.4">
      <c r="A82" s="312"/>
      <c r="B82" s="204" t="s">
        <v>165</v>
      </c>
      <c r="C82" s="251"/>
      <c r="D82" s="251"/>
      <c r="E82" s="257">
        <v>-1.41</v>
      </c>
      <c r="F82" s="205"/>
      <c r="G82" s="205"/>
      <c r="H82" s="205"/>
    </row>
    <row r="83" spans="1:8" ht="16" thickBot="1" x14ac:dyDescent="0.4">
      <c r="A83" s="312"/>
      <c r="B83" s="204" t="s">
        <v>170</v>
      </c>
      <c r="C83" s="198">
        <v>-1.02</v>
      </c>
      <c r="D83" s="148">
        <v>-0.33</v>
      </c>
      <c r="E83" s="248"/>
      <c r="F83" s="205"/>
      <c r="G83" s="205"/>
      <c r="H83" s="205"/>
    </row>
    <row r="84" spans="1:8" ht="16" thickBot="1" x14ac:dyDescent="0.4">
      <c r="A84" s="312"/>
      <c r="B84" s="204" t="s">
        <v>171</v>
      </c>
      <c r="C84" s="257">
        <v>-0.49</v>
      </c>
      <c r="D84" s="249">
        <v>-1.02</v>
      </c>
      <c r="E84" s="248"/>
      <c r="F84" s="205"/>
      <c r="G84" s="205"/>
      <c r="H84" s="205"/>
    </row>
    <row r="85" spans="1:8" ht="16" thickBot="1" x14ac:dyDescent="0.4">
      <c r="A85" s="312"/>
      <c r="B85" s="204" t="s">
        <v>172</v>
      </c>
      <c r="C85" s="248"/>
      <c r="D85" s="248"/>
      <c r="E85" s="257">
        <v>-1.25</v>
      </c>
      <c r="F85" s="205"/>
      <c r="G85" s="205"/>
      <c r="H85" s="205"/>
    </row>
  </sheetData>
  <mergeCells count="9">
    <mergeCell ref="A68:A73"/>
    <mergeCell ref="A74:A79"/>
    <mergeCell ref="A80:A85"/>
    <mergeCell ref="BN16:BN17"/>
    <mergeCell ref="BO16:BO17"/>
    <mergeCell ref="BN14:BN15"/>
    <mergeCell ref="BO14:BO15"/>
    <mergeCell ref="C3:E3"/>
    <mergeCell ref="F3:H3"/>
  </mergeCells>
  <pageMargins left="0.7" right="0.7" top="0.75" bottom="0.75" header="0.3" footer="0.3"/>
  <pageSetup orientation="portrait" horizontalDpi="360" verticalDpi="360" r:id="rId1"/>
  <legacy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8AC8F-D651-4E9F-800F-36DDF7D8A5E3}">
  <dimension ref="A1:AI43"/>
  <sheetViews>
    <sheetView zoomScale="120" zoomScaleNormal="120" workbookViewId="0">
      <pane xSplit="2" ySplit="1" topLeftCell="C2" activePane="bottomRight" state="frozen"/>
      <selection pane="topRight" activeCell="B1" sqref="B1"/>
      <selection pane="bottomLeft" activeCell="A2" sqref="A2"/>
      <selection pane="bottomRight" activeCell="B11" sqref="B11"/>
    </sheetView>
  </sheetViews>
  <sheetFormatPr defaultColWidth="11.453125" defaultRowHeight="14.5" x14ac:dyDescent="0.35"/>
  <cols>
    <col min="2" max="2" width="29.1796875" customWidth="1"/>
    <col min="3" max="3" width="29.1796875" hidden="1" customWidth="1"/>
    <col min="9" max="9" width="13" bestFit="1" customWidth="1"/>
  </cols>
  <sheetData>
    <row r="1" spans="1:35" ht="15.5" x14ac:dyDescent="0.35">
      <c r="B1" s="1" t="s">
        <v>3</v>
      </c>
      <c r="C1" s="9" t="s">
        <v>4</v>
      </c>
      <c r="D1" s="85" t="s">
        <v>5</v>
      </c>
      <c r="E1" s="13" t="s">
        <v>6</v>
      </c>
      <c r="F1" s="11" t="s">
        <v>7</v>
      </c>
      <c r="G1" s="17" t="s">
        <v>251</v>
      </c>
      <c r="H1" s="17" t="s">
        <v>252</v>
      </c>
      <c r="I1" s="17" t="s">
        <v>253</v>
      </c>
      <c r="J1" s="17" t="s">
        <v>254</v>
      </c>
      <c r="K1" s="17" t="s">
        <v>255</v>
      </c>
      <c r="L1" s="17" t="s">
        <v>256</v>
      </c>
      <c r="M1" s="17" t="s">
        <v>257</v>
      </c>
      <c r="N1" s="17" t="s">
        <v>258</v>
      </c>
      <c r="O1" s="17" t="s">
        <v>259</v>
      </c>
      <c r="P1" s="17" t="s">
        <v>260</v>
      </c>
      <c r="Q1" s="17" t="s">
        <v>261</v>
      </c>
      <c r="R1" s="17" t="s">
        <v>262</v>
      </c>
      <c r="S1" s="18" t="s">
        <v>263</v>
      </c>
      <c r="T1" s="18" t="s">
        <v>264</v>
      </c>
      <c r="U1" s="99" t="s">
        <v>109</v>
      </c>
      <c r="V1" s="80" t="s">
        <v>265</v>
      </c>
      <c r="W1" s="81" t="s">
        <v>266</v>
      </c>
      <c r="X1" s="81" t="s">
        <v>267</v>
      </c>
      <c r="Y1" s="81" t="s">
        <v>268</v>
      </c>
      <c r="Z1" s="81" t="s">
        <v>269</v>
      </c>
      <c r="AA1" s="81" t="s">
        <v>270</v>
      </c>
      <c r="AB1" s="81" t="s">
        <v>271</v>
      </c>
      <c r="AC1" s="81" t="s">
        <v>272</v>
      </c>
      <c r="AD1" s="81" t="s">
        <v>273</v>
      </c>
      <c r="AE1" s="81" t="s">
        <v>274</v>
      </c>
      <c r="AF1" s="81" t="s">
        <v>275</v>
      </c>
      <c r="AG1" s="81" t="s">
        <v>276</v>
      </c>
      <c r="AH1" s="82" t="s">
        <v>277</v>
      </c>
      <c r="AI1" s="82" t="s">
        <v>278</v>
      </c>
    </row>
    <row r="2" spans="1:35" ht="15.5" x14ac:dyDescent="0.35">
      <c r="A2" t="s">
        <v>174</v>
      </c>
      <c r="B2" s="4" t="s">
        <v>8</v>
      </c>
      <c r="C2" s="5" t="s">
        <v>9</v>
      </c>
      <c r="D2" s="86">
        <f>AVERAGE('LAP  BI_BF'!C2:D2)</f>
        <v>2.145</v>
      </c>
      <c r="E2" s="4">
        <f>'LAP  BI_BF'!D2-('LAP  BI_BF'!C2)</f>
        <v>0.65000000000000013</v>
      </c>
      <c r="F2" s="83">
        <f t="shared" ref="F2:F7" si="0">AVERAGE(G2:T2)</f>
        <v>-0.36</v>
      </c>
      <c r="G2" s="106"/>
      <c r="H2" s="33"/>
      <c r="I2" s="33"/>
      <c r="J2" s="106">
        <v>-0.36</v>
      </c>
      <c r="K2" s="107"/>
      <c r="L2" s="106"/>
      <c r="M2" s="69"/>
      <c r="N2" s="69"/>
      <c r="O2" s="69"/>
      <c r="P2" s="69"/>
      <c r="Q2" s="69"/>
      <c r="R2" s="69"/>
      <c r="S2" s="70"/>
      <c r="T2" s="108"/>
      <c r="U2" s="95" t="s">
        <v>112</v>
      </c>
      <c r="V2" s="25">
        <v>2.7083333333333334E-3</v>
      </c>
      <c r="W2" s="26">
        <v>6.3344907407407405E-2</v>
      </c>
      <c r="X2" s="26">
        <v>7.586805555555555E-2</v>
      </c>
      <c r="Y2" s="26">
        <v>9.9814814814814815E-2</v>
      </c>
      <c r="Z2" s="26">
        <v>0.11313657407407407</v>
      </c>
      <c r="AA2" s="26">
        <v>0.11381944444444443</v>
      </c>
      <c r="AB2" s="71"/>
      <c r="AC2" s="71"/>
      <c r="AD2" s="71"/>
      <c r="AE2" s="71"/>
      <c r="AF2" s="71"/>
      <c r="AG2" s="71"/>
      <c r="AH2" s="77"/>
      <c r="AI2" s="72"/>
    </row>
    <row r="3" spans="1:35" ht="15.5" x14ac:dyDescent="0.35">
      <c r="A3" t="s">
        <v>175</v>
      </c>
      <c r="B3" s="4" t="s">
        <v>10</v>
      </c>
      <c r="C3" s="5" t="s">
        <v>11</v>
      </c>
      <c r="D3" s="86">
        <f>AVERAGE('LAP  BI_BF'!C3:D3)</f>
        <v>-25.184999999999999</v>
      </c>
      <c r="E3" s="4">
        <f>'LAP  BI_BF'!D3-('LAP  BI_BF'!C3)</f>
        <v>-58.13</v>
      </c>
      <c r="F3" s="83">
        <f t="shared" si="0"/>
        <v>-14.16</v>
      </c>
      <c r="G3" s="109"/>
      <c r="H3" s="33">
        <v>-7.16</v>
      </c>
      <c r="I3" s="33">
        <v>-6.62</v>
      </c>
      <c r="J3" s="33">
        <v>-6.41</v>
      </c>
      <c r="K3" s="33">
        <v>-1.22</v>
      </c>
      <c r="L3" s="33">
        <v>-5.45</v>
      </c>
      <c r="M3" s="110"/>
      <c r="N3" s="110"/>
      <c r="O3" s="33"/>
      <c r="P3" s="110"/>
      <c r="Q3" s="33">
        <v>-18.809999999999999</v>
      </c>
      <c r="R3" s="33">
        <v>-56.71</v>
      </c>
      <c r="S3" s="34">
        <v>-12.89</v>
      </c>
      <c r="T3" s="111">
        <v>-12.17</v>
      </c>
      <c r="U3" s="96" t="s">
        <v>279</v>
      </c>
      <c r="V3" s="89">
        <v>1.9131944444444444E-2</v>
      </c>
      <c r="W3" s="25">
        <v>2.6898148148148147E-2</v>
      </c>
      <c r="X3" s="26">
        <v>3.2141203703703707E-2</v>
      </c>
      <c r="Y3" s="26">
        <v>3.2708333333333332E-2</v>
      </c>
      <c r="Z3" s="26">
        <v>3.4479166666666665E-2</v>
      </c>
      <c r="AA3" s="26">
        <v>3.7222222222222219E-2</v>
      </c>
      <c r="AB3" s="2"/>
      <c r="AC3" s="2"/>
      <c r="AD3" s="26">
        <v>4.4907407407407403E-2</v>
      </c>
      <c r="AE3" s="26">
        <v>4.912037037037037E-2</v>
      </c>
      <c r="AF3" s="26">
        <v>5.244212962962963E-2</v>
      </c>
      <c r="AG3" s="26">
        <v>5.7094907407407407E-2</v>
      </c>
      <c r="AH3" s="79">
        <v>6.6516203703703702E-2</v>
      </c>
      <c r="AI3" s="90">
        <v>7.4386574074074077E-2</v>
      </c>
    </row>
    <row r="4" spans="1:35" ht="15.5" x14ac:dyDescent="0.35">
      <c r="A4" t="s">
        <v>176</v>
      </c>
      <c r="B4" s="4" t="s">
        <v>12</v>
      </c>
      <c r="C4" s="5" t="s">
        <v>13</v>
      </c>
      <c r="D4" s="86">
        <f>AVERAGE('LAP  BI_BF'!C4:D4)</f>
        <v>12.705</v>
      </c>
      <c r="E4" s="4">
        <f>'LAP  BI_BF'!D4-('LAP  BI_BF'!C4)</f>
        <v>27.23</v>
      </c>
      <c r="F4" s="83">
        <f t="shared" si="0"/>
        <v>-14.9925</v>
      </c>
      <c r="G4" s="33">
        <v>-6.04</v>
      </c>
      <c r="H4" s="33">
        <v>-12.5</v>
      </c>
      <c r="I4" s="33">
        <v>-40.68</v>
      </c>
      <c r="J4" s="33"/>
      <c r="K4" s="33"/>
      <c r="L4" s="33">
        <v>-0.75</v>
      </c>
      <c r="M4" s="69"/>
      <c r="N4" s="112"/>
      <c r="O4" s="69"/>
      <c r="P4" s="69"/>
      <c r="Q4" s="69"/>
      <c r="R4" s="69"/>
      <c r="S4" s="70"/>
      <c r="T4" s="108"/>
      <c r="U4" s="95" t="s">
        <v>280</v>
      </c>
      <c r="V4" s="25">
        <v>2.2106481481481478E-3</v>
      </c>
      <c r="W4" s="26">
        <v>1.0578703703703703E-2</v>
      </c>
      <c r="X4" s="26">
        <v>1.5706018518518518E-2</v>
      </c>
      <c r="Y4" s="26">
        <v>3.6921296296296298E-3</v>
      </c>
      <c r="Z4" s="26">
        <v>1.0300925925925927E-2</v>
      </c>
      <c r="AA4" s="26">
        <v>3.4317129629629628E-2</v>
      </c>
      <c r="AB4" s="71"/>
      <c r="AC4" s="71"/>
      <c r="AD4" s="71"/>
      <c r="AE4" s="71"/>
      <c r="AF4" s="71"/>
      <c r="AG4" s="71"/>
      <c r="AH4" s="77"/>
      <c r="AI4" s="72"/>
    </row>
    <row r="5" spans="1:35" ht="15.5" x14ac:dyDescent="0.35">
      <c r="A5" t="s">
        <v>177</v>
      </c>
      <c r="B5" s="4" t="s">
        <v>14</v>
      </c>
      <c r="C5" s="5" t="s">
        <v>15</v>
      </c>
      <c r="D5" s="86">
        <f>AVERAGE('LAP  BI_BF'!C5:D5)</f>
        <v>-43.33</v>
      </c>
      <c r="E5" s="4">
        <f>'LAP  BI_BF'!D5-('LAP  BI_BF'!C5)</f>
        <v>5.4200000000000017</v>
      </c>
      <c r="F5" s="83">
        <f t="shared" si="0"/>
        <v>-1.4666666666666668</v>
      </c>
      <c r="G5" s="33">
        <v>-1.2</v>
      </c>
      <c r="H5" s="33"/>
      <c r="I5" s="33">
        <v>-0.56999999999999995</v>
      </c>
      <c r="J5" s="33">
        <v>-2.63</v>
      </c>
      <c r="K5" s="33"/>
      <c r="L5" s="33"/>
      <c r="M5" s="69"/>
      <c r="N5" s="69"/>
      <c r="O5" s="69"/>
      <c r="P5" s="69"/>
      <c r="Q5" s="69"/>
      <c r="R5" s="69"/>
      <c r="S5" s="70"/>
      <c r="T5" s="108"/>
      <c r="U5" s="95" t="s">
        <v>279</v>
      </c>
      <c r="V5" s="25">
        <v>1.0763888888888889E-3</v>
      </c>
      <c r="W5" s="26">
        <v>1.5497685185185186E-2</v>
      </c>
      <c r="X5" s="26">
        <v>3.3726851851851855E-2</v>
      </c>
      <c r="Y5" s="26">
        <v>4.5405092592592594E-2</v>
      </c>
      <c r="Z5" s="26">
        <v>8.8379629629629627E-2</v>
      </c>
      <c r="AA5" s="26">
        <v>0.12563657407407408</v>
      </c>
      <c r="AB5" s="103"/>
      <c r="AC5" s="71"/>
      <c r="AD5" s="71"/>
      <c r="AE5" s="71"/>
      <c r="AF5" s="71"/>
      <c r="AG5" s="71"/>
      <c r="AH5" s="77"/>
      <c r="AI5" s="72"/>
    </row>
    <row r="6" spans="1:35" ht="15.5" x14ac:dyDescent="0.35">
      <c r="A6" t="s">
        <v>178</v>
      </c>
      <c r="B6" s="4" t="s">
        <v>16</v>
      </c>
      <c r="C6" s="5" t="s">
        <v>17</v>
      </c>
      <c r="D6" s="86">
        <f>AVERAGE('LAP  BI_BF'!C6:D6)</f>
        <v>0.4850000000000001</v>
      </c>
      <c r="E6" s="4">
        <f>'LAP  BI_BF'!D6-('LAP  BI_BF'!C6)</f>
        <v>3.27</v>
      </c>
      <c r="F6" s="83">
        <f t="shared" si="0"/>
        <v>-0.64500000000000002</v>
      </c>
      <c r="G6" s="113">
        <v>-0.93</v>
      </c>
      <c r="H6" s="33"/>
      <c r="I6" s="33"/>
      <c r="J6" s="33"/>
      <c r="K6" s="33"/>
      <c r="L6" s="33">
        <v>-0.59</v>
      </c>
      <c r="M6" s="33">
        <v>-0.48</v>
      </c>
      <c r="N6" s="33">
        <v>-0.57999999999999996</v>
      </c>
      <c r="O6" s="69"/>
      <c r="P6" s="69"/>
      <c r="Q6" s="69"/>
      <c r="R6" s="69"/>
      <c r="S6" s="70"/>
      <c r="T6" s="108"/>
      <c r="U6" s="95" t="s">
        <v>280</v>
      </c>
      <c r="V6" s="25">
        <v>1.045138888888889E-2</v>
      </c>
      <c r="W6" s="26">
        <v>1.5150462962962963E-2</v>
      </c>
      <c r="X6" s="26">
        <v>4.0844907407407406E-2</v>
      </c>
      <c r="Y6" s="26">
        <v>4.9618055555555561E-2</v>
      </c>
      <c r="Z6" s="28"/>
      <c r="AA6" s="26">
        <v>7.1215277777777766E-2</v>
      </c>
      <c r="AB6" s="28"/>
      <c r="AC6" s="26">
        <v>8.4641203703703705E-2</v>
      </c>
      <c r="AD6" s="71"/>
      <c r="AE6" s="71"/>
      <c r="AF6" s="71"/>
      <c r="AG6" s="71"/>
      <c r="AH6" s="77"/>
      <c r="AI6" s="72"/>
    </row>
    <row r="7" spans="1:35" ht="16" thickBot="1" x14ac:dyDescent="0.4">
      <c r="A7" t="s">
        <v>18</v>
      </c>
      <c r="B7" s="4" t="s">
        <v>18</v>
      </c>
      <c r="C7" s="5" t="s">
        <v>19</v>
      </c>
      <c r="D7" s="87">
        <f>AVERAGE('LAP  BI_BF'!C7:D7)</f>
        <v>0.14500000000000002</v>
      </c>
      <c r="E7" s="15">
        <f>'LAP  BI_BF'!D7-('LAP  BI_BF'!C7)</f>
        <v>0.11000000000000001</v>
      </c>
      <c r="F7" s="84">
        <f t="shared" si="0"/>
        <v>-1.22</v>
      </c>
      <c r="G7" s="114"/>
      <c r="H7" s="124"/>
      <c r="I7" s="124">
        <v>-1.22</v>
      </c>
      <c r="J7" s="74"/>
      <c r="K7" s="74"/>
      <c r="L7" s="74"/>
      <c r="M7" s="74"/>
      <c r="N7" s="74"/>
      <c r="O7" s="74"/>
      <c r="P7" s="74"/>
      <c r="Q7" s="74"/>
      <c r="R7" s="74"/>
      <c r="S7" s="75"/>
      <c r="T7" s="115"/>
      <c r="U7" s="97" t="s">
        <v>280</v>
      </c>
      <c r="V7" s="56">
        <v>2.0891203703703703E-2</v>
      </c>
      <c r="W7" s="57">
        <v>5.8217592592592592E-2</v>
      </c>
      <c r="X7" s="57">
        <v>6.2291666666666669E-2</v>
      </c>
      <c r="Y7" s="76"/>
      <c r="Z7" s="76"/>
      <c r="AA7" s="76"/>
      <c r="AB7" s="76"/>
      <c r="AC7" s="76"/>
      <c r="AD7" s="76"/>
      <c r="AE7" s="76"/>
      <c r="AF7" s="76"/>
      <c r="AG7" s="76"/>
      <c r="AH7" s="78"/>
      <c r="AI7" s="88"/>
    </row>
    <row r="11" spans="1:35" x14ac:dyDescent="0.35">
      <c r="B11" t="s">
        <v>331</v>
      </c>
    </row>
    <row r="26" spans="1:24" ht="15" thickBot="1" x14ac:dyDescent="0.4">
      <c r="E26" t="s">
        <v>21</v>
      </c>
      <c r="F26" t="s">
        <v>23</v>
      </c>
      <c r="G26" t="s">
        <v>24</v>
      </c>
      <c r="K26" t="s">
        <v>184</v>
      </c>
      <c r="M26" t="s">
        <v>186</v>
      </c>
      <c r="N26" t="s">
        <v>188</v>
      </c>
      <c r="O26" t="s">
        <v>194</v>
      </c>
      <c r="P26" t="s">
        <v>194</v>
      </c>
      <c r="Q26" t="s">
        <v>196</v>
      </c>
      <c r="R26" t="s">
        <v>192</v>
      </c>
      <c r="S26" t="s">
        <v>200</v>
      </c>
      <c r="T26" t="s">
        <v>204</v>
      </c>
      <c r="V26" t="s">
        <v>213</v>
      </c>
      <c r="W26" t="s">
        <v>215</v>
      </c>
      <c r="X26" t="s">
        <v>218</v>
      </c>
    </row>
    <row r="27" spans="1:24" ht="15.5" x14ac:dyDescent="0.35">
      <c r="B27" s="1" t="s">
        <v>3</v>
      </c>
      <c r="C27" s="9" t="s">
        <v>4</v>
      </c>
      <c r="D27" s="11" t="s">
        <v>7</v>
      </c>
      <c r="E27" s="17" t="s">
        <v>76</v>
      </c>
      <c r="F27" s="17" t="s">
        <v>78</v>
      </c>
      <c r="G27" s="17" t="s">
        <v>332</v>
      </c>
      <c r="H27" s="17" t="s">
        <v>333</v>
      </c>
      <c r="I27" s="17" t="s">
        <v>334</v>
      </c>
      <c r="J27" s="17" t="s">
        <v>231</v>
      </c>
      <c r="K27" s="17" t="s">
        <v>81</v>
      </c>
      <c r="L27" s="17" t="s">
        <v>335</v>
      </c>
      <c r="M27" s="17" t="s">
        <v>82</v>
      </c>
      <c r="N27" s="17" t="s">
        <v>83</v>
      </c>
      <c r="O27" s="17" t="s">
        <v>336</v>
      </c>
      <c r="P27" s="17" t="s">
        <v>336</v>
      </c>
      <c r="Q27" s="17" t="s">
        <v>337</v>
      </c>
      <c r="R27" s="17" t="s">
        <v>338</v>
      </c>
      <c r="S27" s="17" t="s">
        <v>89</v>
      </c>
      <c r="T27" s="17" t="s">
        <v>91</v>
      </c>
      <c r="U27" s="17" t="s">
        <v>234</v>
      </c>
      <c r="V27" s="17" t="s">
        <v>98</v>
      </c>
      <c r="W27" s="18" t="s">
        <v>99</v>
      </c>
      <c r="X27" s="18" t="s">
        <v>100</v>
      </c>
    </row>
    <row r="28" spans="1:24" ht="16" thickBot="1" x14ac:dyDescent="0.4">
      <c r="A28" t="s">
        <v>174</v>
      </c>
      <c r="B28" s="4" t="s">
        <v>8</v>
      </c>
      <c r="C28" s="5" t="s">
        <v>9</v>
      </c>
      <c r="D28" s="127">
        <f>AVERAGE(E28:X28)</f>
        <v>-0.53</v>
      </c>
      <c r="E28" s="126"/>
      <c r="F28" s="126"/>
      <c r="G28" s="106">
        <v>-0.37</v>
      </c>
      <c r="H28" s="126"/>
      <c r="I28" s="126"/>
      <c r="J28" s="126"/>
      <c r="K28" s="69"/>
      <c r="L28" s="69"/>
      <c r="M28" s="69"/>
      <c r="N28" s="69"/>
      <c r="O28" s="33">
        <v>-0.81</v>
      </c>
      <c r="P28" s="33">
        <v>-0.7</v>
      </c>
      <c r="Q28" s="69"/>
      <c r="R28" s="69"/>
      <c r="S28" s="69"/>
      <c r="T28" s="69"/>
      <c r="U28" s="69"/>
      <c r="V28" s="106">
        <v>-0.36</v>
      </c>
      <c r="W28" s="107"/>
      <c r="X28" s="106">
        <v>-0.41</v>
      </c>
    </row>
    <row r="29" spans="1:24" ht="16" thickBot="1" x14ac:dyDescent="0.4">
      <c r="A29" t="s">
        <v>175</v>
      </c>
      <c r="B29" s="4" t="s">
        <v>10</v>
      </c>
      <c r="C29" s="5" t="s">
        <v>11</v>
      </c>
      <c r="D29" s="127">
        <f>AVERAGE(F29:W29)</f>
        <v>-14.160000000000002</v>
      </c>
      <c r="E29" s="126"/>
      <c r="F29" s="126"/>
      <c r="G29" s="112"/>
      <c r="H29" s="33">
        <v>-7.16</v>
      </c>
      <c r="I29" s="33">
        <v>-6.62</v>
      </c>
      <c r="J29" s="126"/>
      <c r="K29" s="33">
        <v>-6.41</v>
      </c>
      <c r="L29" s="33">
        <v>-1.22</v>
      </c>
      <c r="M29" s="33">
        <v>-5.45</v>
      </c>
      <c r="N29" s="69"/>
      <c r="O29" s="126"/>
      <c r="P29" s="69"/>
      <c r="Q29" s="33">
        <v>-18.809999999999999</v>
      </c>
      <c r="R29" s="34">
        <v>-12.89</v>
      </c>
      <c r="S29" s="33">
        <v>-56.71</v>
      </c>
      <c r="T29" s="111">
        <v>-12.17</v>
      </c>
      <c r="U29" s="69"/>
      <c r="V29" s="126"/>
      <c r="W29" s="126"/>
      <c r="X29" s="126"/>
    </row>
    <row r="30" spans="1:24" ht="16" thickBot="1" x14ac:dyDescent="0.4">
      <c r="A30" t="s">
        <v>176</v>
      </c>
      <c r="B30" s="4" t="s">
        <v>12</v>
      </c>
      <c r="C30" s="5" t="s">
        <v>13</v>
      </c>
      <c r="D30" s="127">
        <f>AVERAGE(E30:X30)</f>
        <v>-12.346</v>
      </c>
      <c r="E30" s="33">
        <v>-6.04</v>
      </c>
      <c r="F30" s="33">
        <v>-12.5</v>
      </c>
      <c r="G30" s="126"/>
      <c r="H30" s="126"/>
      <c r="I30" s="69"/>
      <c r="J30" s="33">
        <v>-40.68</v>
      </c>
      <c r="K30" s="69"/>
      <c r="L30" s="128"/>
      <c r="M30" s="69"/>
      <c r="N30" s="69"/>
      <c r="O30" s="33">
        <v>-1.76</v>
      </c>
      <c r="P30" s="69"/>
      <c r="Q30" s="69"/>
      <c r="R30" s="69"/>
      <c r="S30" s="69"/>
      <c r="T30" s="69"/>
      <c r="U30" s="33">
        <v>-0.75</v>
      </c>
      <c r="V30" s="69"/>
      <c r="W30" s="70"/>
      <c r="X30" s="108"/>
    </row>
    <row r="31" spans="1:24" ht="16" thickBot="1" x14ac:dyDescent="0.4">
      <c r="A31" t="s">
        <v>177</v>
      </c>
      <c r="B31" s="4" t="s">
        <v>14</v>
      </c>
      <c r="C31" s="5" t="s">
        <v>15</v>
      </c>
      <c r="D31" s="127">
        <f>AVERAGE(E31:X31)</f>
        <v>-1.4666666666666668</v>
      </c>
      <c r="E31" s="33">
        <v>-1.2</v>
      </c>
      <c r="F31" s="69"/>
      <c r="G31" s="126"/>
      <c r="H31" s="33">
        <v>-0.56999999999999995</v>
      </c>
      <c r="I31" s="69"/>
      <c r="J31" s="69"/>
      <c r="K31" s="69"/>
      <c r="L31" s="69"/>
      <c r="M31" s="69"/>
      <c r="N31" s="33">
        <v>-2.63</v>
      </c>
      <c r="O31" s="69"/>
      <c r="P31" s="69"/>
      <c r="Q31" s="69"/>
      <c r="R31" s="69"/>
      <c r="S31" s="69"/>
      <c r="T31" s="69"/>
      <c r="U31" s="69"/>
      <c r="V31" s="69"/>
      <c r="W31" s="70"/>
      <c r="X31" s="108"/>
    </row>
    <row r="32" spans="1:24" ht="16" thickBot="1" x14ac:dyDescent="0.4">
      <c r="A32" t="s">
        <v>178</v>
      </c>
      <c r="B32" s="4" t="s">
        <v>16</v>
      </c>
      <c r="C32" s="5" t="s">
        <v>17</v>
      </c>
      <c r="D32" s="127">
        <f>AVERAGE(E32:X32)</f>
        <v>-1.0371428571428571</v>
      </c>
      <c r="E32" s="126"/>
      <c r="F32" s="33">
        <v>-0.93</v>
      </c>
      <c r="G32" s="33">
        <v>-1.18</v>
      </c>
      <c r="H32" s="126"/>
      <c r="I32" s="69"/>
      <c r="J32" s="126"/>
      <c r="K32" s="126"/>
      <c r="L32" s="126"/>
      <c r="M32" s="69"/>
      <c r="N32" s="69"/>
      <c r="O32" s="33">
        <v>-0.88</v>
      </c>
      <c r="P32" s="33">
        <v>-2.62</v>
      </c>
      <c r="Q32" s="69"/>
      <c r="R32" s="69"/>
      <c r="S32" s="69"/>
      <c r="T32" s="69"/>
      <c r="U32" s="125">
        <v>-0.48</v>
      </c>
      <c r="V32" s="33">
        <v>-0.59</v>
      </c>
      <c r="W32" s="33">
        <v>-0.57999999999999996</v>
      </c>
      <c r="X32" s="108"/>
    </row>
    <row r="33" spans="1:24" ht="16" thickBot="1" x14ac:dyDescent="0.4">
      <c r="A33" t="s">
        <v>18</v>
      </c>
      <c r="B33" s="4" t="s">
        <v>18</v>
      </c>
      <c r="C33" s="105" t="s">
        <v>19</v>
      </c>
      <c r="D33" s="127">
        <f>AVERAGE(E33:X33)</f>
        <v>-0.95</v>
      </c>
      <c r="E33" s="126"/>
      <c r="F33" s="126"/>
      <c r="G33" s="114"/>
      <c r="H33" s="74"/>
      <c r="I33" s="74"/>
      <c r="J33" s="74"/>
      <c r="K33" s="74"/>
      <c r="L33" s="74"/>
      <c r="M33" s="74"/>
      <c r="N33" s="74"/>
      <c r="O33" s="124">
        <v>-0.68</v>
      </c>
      <c r="P33" s="74"/>
      <c r="Q33" s="74"/>
      <c r="R33" s="74"/>
      <c r="S33" s="74"/>
      <c r="T33" s="74"/>
      <c r="U33" s="74"/>
      <c r="V33" s="74"/>
      <c r="W33" s="124">
        <v>-1.22</v>
      </c>
      <c r="X33" s="115"/>
    </row>
    <row r="36" spans="1:24" ht="15" thickBot="1" x14ac:dyDescent="0.4">
      <c r="E36" t="s">
        <v>21</v>
      </c>
      <c r="F36" t="s">
        <v>23</v>
      </c>
      <c r="J36" t="s">
        <v>184</v>
      </c>
      <c r="L36" t="s">
        <v>186</v>
      </c>
      <c r="M36" t="s">
        <v>188</v>
      </c>
      <c r="N36" t="s">
        <v>196</v>
      </c>
      <c r="O36" t="s">
        <v>192</v>
      </c>
      <c r="P36" t="s">
        <v>200</v>
      </c>
      <c r="Q36" t="s">
        <v>204</v>
      </c>
      <c r="S36" t="s">
        <v>213</v>
      </c>
      <c r="T36" t="s">
        <v>215</v>
      </c>
    </row>
    <row r="37" spans="1:24" ht="15.5" x14ac:dyDescent="0.35">
      <c r="B37" s="1" t="s">
        <v>3</v>
      </c>
      <c r="C37" s="9" t="s">
        <v>4</v>
      </c>
      <c r="D37" s="11" t="s">
        <v>7</v>
      </c>
      <c r="E37" s="129" t="s">
        <v>76</v>
      </c>
      <c r="F37" s="129" t="s">
        <v>78</v>
      </c>
      <c r="G37" s="17" t="s">
        <v>333</v>
      </c>
      <c r="H37" s="17" t="s">
        <v>334</v>
      </c>
      <c r="I37" s="17" t="s">
        <v>231</v>
      </c>
      <c r="J37" s="17" t="s">
        <v>81</v>
      </c>
      <c r="K37" s="17" t="s">
        <v>335</v>
      </c>
      <c r="L37" s="17" t="s">
        <v>82</v>
      </c>
      <c r="M37" s="17" t="s">
        <v>83</v>
      </c>
      <c r="N37" s="17" t="s">
        <v>337</v>
      </c>
      <c r="O37" s="17" t="s">
        <v>338</v>
      </c>
      <c r="P37" s="17" t="s">
        <v>89</v>
      </c>
      <c r="Q37" s="17" t="s">
        <v>91</v>
      </c>
      <c r="R37" s="17" t="s">
        <v>234</v>
      </c>
      <c r="S37" s="17" t="s">
        <v>98</v>
      </c>
      <c r="T37" s="18" t="s">
        <v>99</v>
      </c>
    </row>
    <row r="38" spans="1:24" ht="16" thickBot="1" x14ac:dyDescent="0.4">
      <c r="A38" t="s">
        <v>174</v>
      </c>
      <c r="B38" s="4" t="s">
        <v>8</v>
      </c>
      <c r="C38" s="5" t="s">
        <v>9</v>
      </c>
      <c r="D38" s="127">
        <f>AVERAGE(E38:T38)</f>
        <v>-0.36</v>
      </c>
      <c r="E38" s="126"/>
      <c r="F38" s="126"/>
      <c r="G38" s="126"/>
      <c r="H38" s="126"/>
      <c r="I38" s="126"/>
      <c r="J38" s="69"/>
      <c r="K38" s="69"/>
      <c r="L38" s="69"/>
      <c r="M38" s="69"/>
      <c r="N38" s="69"/>
      <c r="O38" s="69"/>
      <c r="P38" s="69"/>
      <c r="Q38" s="69"/>
      <c r="R38" s="69"/>
      <c r="S38" s="106">
        <v>-0.36</v>
      </c>
      <c r="T38" s="107"/>
    </row>
    <row r="39" spans="1:24" ht="16" thickBot="1" x14ac:dyDescent="0.4">
      <c r="A39" t="s">
        <v>175</v>
      </c>
      <c r="B39" s="4" t="s">
        <v>10</v>
      </c>
      <c r="C39" s="5" t="s">
        <v>11</v>
      </c>
      <c r="D39" s="127">
        <f>AVERAGE(F39:T39)</f>
        <v>-14.160000000000002</v>
      </c>
      <c r="E39" s="126"/>
      <c r="F39" s="126"/>
      <c r="G39" s="33">
        <v>-7.16</v>
      </c>
      <c r="H39" s="33">
        <v>-6.62</v>
      </c>
      <c r="I39" s="126"/>
      <c r="J39" s="33">
        <v>-6.41</v>
      </c>
      <c r="K39" s="33">
        <v>-1.22</v>
      </c>
      <c r="L39" s="33">
        <v>-5.45</v>
      </c>
      <c r="M39" s="69"/>
      <c r="N39" s="33">
        <v>-18.809999999999999</v>
      </c>
      <c r="O39" s="34">
        <v>-12.89</v>
      </c>
      <c r="P39" s="33">
        <v>-56.71</v>
      </c>
      <c r="Q39" s="111">
        <v>-12.17</v>
      </c>
      <c r="R39" s="69"/>
      <c r="S39" s="126"/>
      <c r="T39" s="126"/>
    </row>
    <row r="40" spans="1:24" ht="16" thickBot="1" x14ac:dyDescent="0.4">
      <c r="A40" t="s">
        <v>176</v>
      </c>
      <c r="B40" s="4" t="s">
        <v>12</v>
      </c>
      <c r="C40" s="5" t="s">
        <v>13</v>
      </c>
      <c r="D40" s="127">
        <f>AVERAGE(E40:T40)</f>
        <v>-14.9925</v>
      </c>
      <c r="E40" s="33">
        <v>-6.04</v>
      </c>
      <c r="F40" s="33">
        <v>-12.5</v>
      </c>
      <c r="G40" s="126"/>
      <c r="H40" s="69"/>
      <c r="I40" s="33">
        <v>-40.68</v>
      </c>
      <c r="J40" s="69"/>
      <c r="K40" s="128"/>
      <c r="L40" s="69"/>
      <c r="M40" s="69"/>
      <c r="N40" s="69"/>
      <c r="O40" s="69"/>
      <c r="P40" s="69"/>
      <c r="Q40" s="69"/>
      <c r="R40" s="33">
        <v>-0.75</v>
      </c>
      <c r="S40" s="69"/>
      <c r="T40" s="70"/>
    </row>
    <row r="41" spans="1:24" ht="16" thickBot="1" x14ac:dyDescent="0.4">
      <c r="A41" t="s">
        <v>177</v>
      </c>
      <c r="B41" s="4" t="s">
        <v>14</v>
      </c>
      <c r="C41" s="5" t="s">
        <v>15</v>
      </c>
      <c r="D41" s="127">
        <f>AVERAGE(E41:T41)</f>
        <v>-1.4666666666666668</v>
      </c>
      <c r="E41" s="33">
        <v>-1.2</v>
      </c>
      <c r="F41" s="69"/>
      <c r="G41" s="33">
        <v>-0.56999999999999995</v>
      </c>
      <c r="H41" s="69"/>
      <c r="I41" s="69"/>
      <c r="J41" s="69"/>
      <c r="K41" s="69"/>
      <c r="L41" s="69"/>
      <c r="M41" s="33">
        <v>-2.63</v>
      </c>
      <c r="N41" s="69"/>
      <c r="O41" s="69"/>
      <c r="P41" s="69"/>
      <c r="Q41" s="69"/>
      <c r="R41" s="69"/>
      <c r="S41" s="69"/>
      <c r="T41" s="70"/>
    </row>
    <row r="42" spans="1:24" ht="16" thickBot="1" x14ac:dyDescent="0.4">
      <c r="A42" t="s">
        <v>178</v>
      </c>
      <c r="B42" s="4" t="s">
        <v>16</v>
      </c>
      <c r="C42" s="5" t="s">
        <v>17</v>
      </c>
      <c r="D42" s="127">
        <f>AVERAGE(E42:T42)</f>
        <v>-0.64500000000000002</v>
      </c>
      <c r="E42" s="126"/>
      <c r="F42" s="33">
        <v>-0.93</v>
      </c>
      <c r="G42" s="126"/>
      <c r="H42" s="69"/>
      <c r="I42" s="126"/>
      <c r="J42" s="126"/>
      <c r="K42" s="126"/>
      <c r="L42" s="69"/>
      <c r="M42" s="69"/>
      <c r="N42" s="69"/>
      <c r="O42" s="69"/>
      <c r="P42" s="69"/>
      <c r="Q42" s="69"/>
      <c r="R42" s="125">
        <v>-0.48</v>
      </c>
      <c r="S42" s="33">
        <v>-0.59</v>
      </c>
      <c r="T42" s="33">
        <v>-0.57999999999999996</v>
      </c>
    </row>
    <row r="43" spans="1:24" ht="16" thickBot="1" x14ac:dyDescent="0.4">
      <c r="A43" t="s">
        <v>18</v>
      </c>
      <c r="B43" s="4" t="s">
        <v>18</v>
      </c>
      <c r="C43" s="105" t="s">
        <v>19</v>
      </c>
      <c r="D43" s="127">
        <f>AVERAGE(E43:T43)</f>
        <v>-1.22</v>
      </c>
      <c r="E43" s="126"/>
      <c r="F43" s="126"/>
      <c r="G43" s="74"/>
      <c r="H43" s="74"/>
      <c r="I43" s="74"/>
      <c r="J43" s="74"/>
      <c r="K43" s="74"/>
      <c r="L43" s="74"/>
      <c r="M43" s="74"/>
      <c r="N43" s="74"/>
      <c r="O43" s="74"/>
      <c r="P43" s="74"/>
      <c r="Q43" s="74"/>
      <c r="R43" s="74"/>
      <c r="S43" s="74"/>
      <c r="T43" s="124">
        <v>-1.22</v>
      </c>
    </row>
  </sheetData>
  <autoFilter ref="B1:AI7" xr:uid="{3FEB75DA-AB1F-3140-90DC-12CD41C35B9E}"/>
  <pageMargins left="0.7" right="0.7" top="0.75" bottom="0.75" header="0.3" footer="0.3"/>
  <pageSetup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2EA59-7C45-4F23-A57C-8494411511AE}">
  <dimension ref="A1:K33"/>
  <sheetViews>
    <sheetView workbookViewId="0">
      <pane xSplit="2" ySplit="1" topLeftCell="D2" activePane="bottomRight" state="frozen"/>
      <selection pane="topRight" activeCell="C1" sqref="C1"/>
      <selection pane="bottomLeft" activeCell="A2" sqref="A2"/>
      <selection pane="bottomRight" activeCell="A28" sqref="A28"/>
    </sheetView>
  </sheetViews>
  <sheetFormatPr defaultColWidth="11.453125" defaultRowHeight="15.5" x14ac:dyDescent="0.35"/>
  <cols>
    <col min="1" max="1" width="18.26953125" style="234" customWidth="1"/>
    <col min="2" max="2" width="30" style="101" customWidth="1"/>
    <col min="3" max="16384" width="11.453125" style="101"/>
  </cols>
  <sheetData>
    <row r="1" spans="1:8" ht="15" customHeight="1" x14ac:dyDescent="0.35">
      <c r="A1" s="313" t="s">
        <v>173</v>
      </c>
      <c r="B1" s="313"/>
      <c r="C1" s="242" t="s">
        <v>174</v>
      </c>
      <c r="D1" s="242" t="s">
        <v>175</v>
      </c>
      <c r="E1" s="242" t="s">
        <v>176</v>
      </c>
      <c r="F1" s="242" t="s">
        <v>177</v>
      </c>
      <c r="G1" s="242" t="s">
        <v>178</v>
      </c>
      <c r="H1" s="242" t="s">
        <v>18</v>
      </c>
    </row>
    <row r="2" spans="1:8" x14ac:dyDescent="0.35">
      <c r="A2" s="233" t="s">
        <v>21</v>
      </c>
      <c r="B2" s="258" t="s">
        <v>179</v>
      </c>
      <c r="C2" s="259">
        <v>0</v>
      </c>
      <c r="D2" s="259">
        <v>0</v>
      </c>
      <c r="E2" s="259">
        <v>1</v>
      </c>
      <c r="F2" s="259">
        <v>1</v>
      </c>
      <c r="G2" s="259">
        <v>1</v>
      </c>
      <c r="H2" s="259">
        <v>1</v>
      </c>
    </row>
    <row r="3" spans="1:8" x14ac:dyDescent="0.35">
      <c r="A3" s="233" t="s">
        <v>22</v>
      </c>
      <c r="B3" s="258" t="s">
        <v>180</v>
      </c>
      <c r="C3" s="259">
        <v>0</v>
      </c>
      <c r="D3" s="259">
        <v>0</v>
      </c>
      <c r="E3" s="259">
        <v>1</v>
      </c>
      <c r="F3" s="259">
        <v>0</v>
      </c>
      <c r="G3" s="259">
        <v>0</v>
      </c>
      <c r="H3" s="259">
        <v>0</v>
      </c>
    </row>
    <row r="4" spans="1:8" x14ac:dyDescent="0.35">
      <c r="A4" s="233" t="s">
        <v>23</v>
      </c>
      <c r="B4" s="258" t="s">
        <v>181</v>
      </c>
      <c r="C4" s="259">
        <v>0</v>
      </c>
      <c r="D4" s="259">
        <v>0</v>
      </c>
      <c r="E4" s="259">
        <v>1</v>
      </c>
      <c r="F4" s="259">
        <v>1</v>
      </c>
      <c r="G4" s="259">
        <v>1</v>
      </c>
      <c r="H4" s="259">
        <v>0</v>
      </c>
    </row>
    <row r="5" spans="1:8" x14ac:dyDescent="0.35">
      <c r="A5" s="233" t="s">
        <v>24</v>
      </c>
      <c r="B5" s="258" t="s">
        <v>182</v>
      </c>
      <c r="C5" s="259">
        <v>1</v>
      </c>
      <c r="D5" s="259">
        <v>1</v>
      </c>
      <c r="E5" s="259">
        <v>0</v>
      </c>
      <c r="F5" s="259">
        <v>0</v>
      </c>
      <c r="G5" s="259">
        <v>1</v>
      </c>
      <c r="H5" s="259">
        <v>1</v>
      </c>
    </row>
    <row r="6" spans="1:8" x14ac:dyDescent="0.35">
      <c r="A6" s="233" t="s">
        <v>25</v>
      </c>
      <c r="B6" s="258" t="s">
        <v>183</v>
      </c>
      <c r="C6" s="259">
        <v>0</v>
      </c>
      <c r="D6" s="259">
        <v>1</v>
      </c>
      <c r="E6" s="259">
        <v>1</v>
      </c>
      <c r="F6" s="259">
        <v>2</v>
      </c>
      <c r="G6" s="259">
        <v>1</v>
      </c>
      <c r="H6" s="259">
        <v>0</v>
      </c>
    </row>
    <row r="7" spans="1:8" x14ac:dyDescent="0.35">
      <c r="A7" s="233" t="s">
        <v>184</v>
      </c>
      <c r="B7" s="258" t="s">
        <v>185</v>
      </c>
      <c r="C7" s="259">
        <v>2</v>
      </c>
      <c r="D7" s="259">
        <v>2</v>
      </c>
      <c r="E7" s="259">
        <v>1</v>
      </c>
      <c r="F7" s="259">
        <v>2</v>
      </c>
      <c r="G7" s="259">
        <v>0</v>
      </c>
      <c r="H7" s="259">
        <v>2</v>
      </c>
    </row>
    <row r="8" spans="1:8" x14ac:dyDescent="0.35">
      <c r="A8" s="233" t="s">
        <v>186</v>
      </c>
      <c r="B8" s="258" t="s">
        <v>187</v>
      </c>
      <c r="C8" s="259">
        <v>2</v>
      </c>
      <c r="D8" s="259">
        <v>2</v>
      </c>
      <c r="E8" s="259">
        <v>2</v>
      </c>
      <c r="F8" s="259">
        <v>2</v>
      </c>
      <c r="G8" s="259">
        <v>0</v>
      </c>
      <c r="H8" s="259">
        <v>3</v>
      </c>
    </row>
    <row r="9" spans="1:8" x14ac:dyDescent="0.35">
      <c r="A9" s="233" t="s">
        <v>188</v>
      </c>
      <c r="B9" s="258" t="s">
        <v>189</v>
      </c>
      <c r="C9" s="259">
        <v>1</v>
      </c>
      <c r="D9" s="259">
        <v>1</v>
      </c>
      <c r="E9" s="259">
        <v>0</v>
      </c>
      <c r="F9" s="259">
        <v>2</v>
      </c>
      <c r="G9" s="259">
        <v>0</v>
      </c>
      <c r="H9" s="259">
        <v>2</v>
      </c>
    </row>
    <row r="10" spans="1:8" x14ac:dyDescent="0.35">
      <c r="A10" s="233" t="s">
        <v>190</v>
      </c>
      <c r="B10" s="258" t="s">
        <v>191</v>
      </c>
      <c r="C10" s="259">
        <v>0</v>
      </c>
      <c r="D10" s="259">
        <v>1</v>
      </c>
      <c r="E10" s="259">
        <v>0</v>
      </c>
      <c r="F10" s="259">
        <v>2</v>
      </c>
      <c r="G10" s="259">
        <v>1</v>
      </c>
      <c r="H10" s="259">
        <v>0</v>
      </c>
    </row>
    <row r="11" spans="1:8" x14ac:dyDescent="0.35">
      <c r="A11" s="233" t="s">
        <v>192</v>
      </c>
      <c r="B11" s="258" t="s">
        <v>193</v>
      </c>
      <c r="C11" s="259">
        <v>0</v>
      </c>
      <c r="D11" s="260">
        <v>2</v>
      </c>
      <c r="E11" s="259">
        <v>0</v>
      </c>
      <c r="F11" s="259">
        <v>0</v>
      </c>
      <c r="G11" s="259">
        <v>0</v>
      </c>
      <c r="H11" s="259">
        <v>0</v>
      </c>
    </row>
    <row r="12" spans="1:8" x14ac:dyDescent="0.35">
      <c r="A12" s="233" t="s">
        <v>194</v>
      </c>
      <c r="B12" s="258" t="s">
        <v>195</v>
      </c>
      <c r="C12" s="259">
        <v>3</v>
      </c>
      <c r="D12" s="259">
        <v>0</v>
      </c>
      <c r="E12" s="259">
        <v>1</v>
      </c>
      <c r="F12" s="259">
        <v>2</v>
      </c>
      <c r="G12" s="259">
        <v>4</v>
      </c>
      <c r="H12" s="259">
        <v>4</v>
      </c>
    </row>
    <row r="13" spans="1:8" x14ac:dyDescent="0.35">
      <c r="A13" s="233" t="s">
        <v>196</v>
      </c>
      <c r="B13" s="258" t="s">
        <v>197</v>
      </c>
      <c r="C13" s="259">
        <v>0</v>
      </c>
      <c r="D13" s="259">
        <v>4</v>
      </c>
      <c r="E13" s="259">
        <v>0</v>
      </c>
      <c r="F13" s="259">
        <v>3</v>
      </c>
      <c r="G13" s="259">
        <v>0</v>
      </c>
      <c r="H13" s="259">
        <v>2</v>
      </c>
    </row>
    <row r="14" spans="1:8" x14ac:dyDescent="0.35">
      <c r="A14" s="233" t="s">
        <v>198</v>
      </c>
      <c r="B14" s="258" t="s">
        <v>199</v>
      </c>
      <c r="C14" s="259">
        <v>0</v>
      </c>
      <c r="D14" s="259">
        <v>1</v>
      </c>
      <c r="E14" s="259">
        <v>0</v>
      </c>
      <c r="F14" s="259">
        <v>2</v>
      </c>
      <c r="G14" s="259">
        <v>0</v>
      </c>
      <c r="H14" s="259">
        <v>2</v>
      </c>
    </row>
    <row r="15" spans="1:8" x14ac:dyDescent="0.35">
      <c r="A15" s="233" t="s">
        <v>200</v>
      </c>
      <c r="B15" s="258" t="s">
        <v>201</v>
      </c>
      <c r="C15" s="259">
        <v>0</v>
      </c>
      <c r="D15" s="259">
        <v>2</v>
      </c>
      <c r="E15" s="259">
        <v>1</v>
      </c>
      <c r="F15" s="259">
        <v>2</v>
      </c>
      <c r="G15" s="259">
        <v>0</v>
      </c>
      <c r="H15" s="259">
        <v>2</v>
      </c>
    </row>
    <row r="16" spans="1:8" x14ac:dyDescent="0.35">
      <c r="A16" s="233" t="s">
        <v>202</v>
      </c>
      <c r="B16" s="258" t="s">
        <v>203</v>
      </c>
      <c r="C16" s="259">
        <v>2</v>
      </c>
      <c r="D16" s="259">
        <v>1</v>
      </c>
      <c r="E16" s="259">
        <v>1</v>
      </c>
      <c r="F16" s="259">
        <v>3</v>
      </c>
      <c r="G16" s="259">
        <v>0</v>
      </c>
      <c r="H16" s="259">
        <v>2</v>
      </c>
    </row>
    <row r="17" spans="1:11" x14ac:dyDescent="0.35">
      <c r="A17" s="233" t="s">
        <v>204</v>
      </c>
      <c r="B17" s="258" t="s">
        <v>205</v>
      </c>
      <c r="C17" s="259">
        <v>3</v>
      </c>
      <c r="D17" s="259">
        <v>6</v>
      </c>
      <c r="E17" s="259">
        <v>3</v>
      </c>
      <c r="F17" s="259">
        <v>5</v>
      </c>
      <c r="G17" s="259">
        <v>1</v>
      </c>
      <c r="H17" s="259">
        <v>3</v>
      </c>
      <c r="I17" s="261"/>
      <c r="J17" s="261"/>
      <c r="K17" s="261"/>
    </row>
    <row r="18" spans="1:11" x14ac:dyDescent="0.35">
      <c r="A18" s="233" t="s">
        <v>206</v>
      </c>
      <c r="B18" s="258" t="s">
        <v>207</v>
      </c>
      <c r="C18" s="259">
        <v>0</v>
      </c>
      <c r="D18" s="259">
        <v>2</v>
      </c>
      <c r="E18" s="259">
        <v>1</v>
      </c>
      <c r="F18" s="259">
        <v>1</v>
      </c>
      <c r="G18" s="259">
        <v>2</v>
      </c>
      <c r="H18" s="259">
        <v>2</v>
      </c>
      <c r="I18" s="261"/>
      <c r="J18" s="261"/>
      <c r="K18" s="261"/>
    </row>
    <row r="19" spans="1:11" x14ac:dyDescent="0.35">
      <c r="A19" s="233" t="s">
        <v>60</v>
      </c>
      <c r="B19" s="258" t="s">
        <v>208</v>
      </c>
      <c r="C19" s="259">
        <v>0</v>
      </c>
      <c r="D19" s="259">
        <v>0</v>
      </c>
      <c r="E19" s="259">
        <v>1</v>
      </c>
      <c r="F19" s="259">
        <v>1</v>
      </c>
      <c r="G19" s="259">
        <v>1</v>
      </c>
      <c r="H19" s="259">
        <v>1</v>
      </c>
      <c r="I19" s="261"/>
      <c r="J19" s="261"/>
      <c r="K19" s="261"/>
    </row>
    <row r="20" spans="1:11" x14ac:dyDescent="0.35">
      <c r="A20" s="233" t="s">
        <v>209</v>
      </c>
      <c r="B20" s="258" t="s">
        <v>210</v>
      </c>
      <c r="C20" s="259">
        <v>0</v>
      </c>
      <c r="D20" s="259">
        <v>1</v>
      </c>
      <c r="E20" s="259">
        <v>3</v>
      </c>
      <c r="F20" s="259">
        <v>1</v>
      </c>
      <c r="G20" s="259">
        <v>0</v>
      </c>
      <c r="H20" s="259">
        <v>1</v>
      </c>
      <c r="I20" s="261"/>
      <c r="J20" s="261"/>
      <c r="K20" s="261"/>
    </row>
    <row r="21" spans="1:11" x14ac:dyDescent="0.35">
      <c r="A21" s="233" t="s">
        <v>64</v>
      </c>
      <c r="B21" s="258" t="s">
        <v>211</v>
      </c>
      <c r="C21" s="259">
        <v>0</v>
      </c>
      <c r="D21" s="259">
        <v>0</v>
      </c>
      <c r="E21" s="259">
        <v>0</v>
      </c>
      <c r="F21" s="259">
        <v>0</v>
      </c>
      <c r="G21" s="259">
        <v>0</v>
      </c>
      <c r="H21" s="259">
        <v>0</v>
      </c>
      <c r="I21" s="261"/>
      <c r="J21" s="261"/>
      <c r="K21" s="261"/>
    </row>
    <row r="22" spans="1:11" x14ac:dyDescent="0.35">
      <c r="A22" s="233" t="s">
        <v>65</v>
      </c>
      <c r="B22" s="258" t="s">
        <v>212</v>
      </c>
      <c r="C22" s="259">
        <v>0</v>
      </c>
      <c r="D22" s="259">
        <v>1</v>
      </c>
      <c r="E22" s="259">
        <v>1</v>
      </c>
      <c r="F22" s="259">
        <v>1</v>
      </c>
      <c r="G22" s="259">
        <v>0</v>
      </c>
      <c r="H22" s="259">
        <v>1</v>
      </c>
      <c r="I22" s="261"/>
      <c r="J22" s="261"/>
      <c r="K22" s="261"/>
    </row>
    <row r="23" spans="1:11" x14ac:dyDescent="0.35">
      <c r="A23" s="233" t="s">
        <v>213</v>
      </c>
      <c r="B23" s="258" t="s">
        <v>214</v>
      </c>
      <c r="C23" s="259">
        <v>3</v>
      </c>
      <c r="D23" s="259">
        <v>1</v>
      </c>
      <c r="E23" s="259">
        <v>3</v>
      </c>
      <c r="F23" s="259">
        <v>1</v>
      </c>
      <c r="G23" s="259">
        <v>2</v>
      </c>
      <c r="H23" s="259">
        <v>2</v>
      </c>
      <c r="I23" s="261"/>
      <c r="J23" s="261"/>
      <c r="K23" s="261"/>
    </row>
    <row r="24" spans="1:11" x14ac:dyDescent="0.35">
      <c r="A24" s="233" t="s">
        <v>215</v>
      </c>
      <c r="B24" s="258" t="s">
        <v>216</v>
      </c>
      <c r="C24" s="259">
        <v>2</v>
      </c>
      <c r="D24" s="259">
        <v>0</v>
      </c>
      <c r="E24" s="259">
        <v>0</v>
      </c>
      <c r="F24" s="259">
        <v>1</v>
      </c>
      <c r="G24" s="259">
        <v>2</v>
      </c>
      <c r="H24" s="259">
        <v>1</v>
      </c>
      <c r="I24" s="261"/>
      <c r="J24" s="261"/>
      <c r="K24" s="261" t="s">
        <v>217</v>
      </c>
    </row>
    <row r="25" spans="1:11" x14ac:dyDescent="0.35">
      <c r="A25" s="233" t="s">
        <v>218</v>
      </c>
      <c r="B25" s="258" t="s">
        <v>219</v>
      </c>
      <c r="C25" s="259">
        <v>2</v>
      </c>
      <c r="D25" s="259">
        <v>0</v>
      </c>
      <c r="E25" s="259">
        <v>0</v>
      </c>
      <c r="F25" s="259">
        <v>1</v>
      </c>
      <c r="G25" s="259">
        <v>1</v>
      </c>
      <c r="H25" s="259">
        <v>0</v>
      </c>
      <c r="I25" s="261"/>
      <c r="J25" s="261"/>
      <c r="K25" s="261"/>
    </row>
    <row r="26" spans="1:11" x14ac:dyDescent="0.35">
      <c r="A26" s="233" t="s">
        <v>73</v>
      </c>
      <c r="B26" s="258" t="s">
        <v>220</v>
      </c>
      <c r="C26" s="259">
        <v>1</v>
      </c>
      <c r="D26" s="259">
        <v>0</v>
      </c>
      <c r="E26" s="259">
        <v>0</v>
      </c>
      <c r="F26" s="259">
        <v>0</v>
      </c>
      <c r="G26" s="259">
        <v>0</v>
      </c>
      <c r="H26" s="259">
        <v>0</v>
      </c>
      <c r="I26" s="261"/>
      <c r="J26" s="261"/>
      <c r="K26" s="261"/>
    </row>
    <row r="27" spans="1:11" x14ac:dyDescent="0.35">
      <c r="A27" s="233" t="s">
        <v>221</v>
      </c>
      <c r="B27" s="258" t="s">
        <v>222</v>
      </c>
      <c r="C27" s="259">
        <v>0</v>
      </c>
      <c r="D27" s="259">
        <v>0</v>
      </c>
      <c r="E27" s="259">
        <v>0</v>
      </c>
      <c r="F27" s="259">
        <v>0</v>
      </c>
      <c r="G27" s="259">
        <v>0</v>
      </c>
      <c r="H27" s="259">
        <v>0</v>
      </c>
      <c r="I27" s="261"/>
      <c r="J27" s="261"/>
      <c r="K27" s="261"/>
    </row>
    <row r="28" spans="1:11" x14ac:dyDescent="0.35">
      <c r="A28" s="233" t="s">
        <v>223</v>
      </c>
      <c r="B28" s="262"/>
      <c r="C28" s="259">
        <v>1</v>
      </c>
      <c r="D28" s="259">
        <v>2</v>
      </c>
      <c r="E28" s="263"/>
      <c r="F28" s="259">
        <v>1</v>
      </c>
      <c r="G28" s="259">
        <v>2</v>
      </c>
      <c r="H28" s="259">
        <v>1</v>
      </c>
      <c r="I28" s="261"/>
      <c r="J28" s="261"/>
      <c r="K28" s="261"/>
    </row>
    <row r="29" spans="1:11" x14ac:dyDescent="0.35">
      <c r="A29" s="233" t="s">
        <v>224</v>
      </c>
      <c r="B29" s="262"/>
      <c r="C29" s="263"/>
      <c r="D29" s="259">
        <v>3</v>
      </c>
      <c r="E29" s="263"/>
      <c r="F29" s="259">
        <v>1</v>
      </c>
      <c r="G29" s="263"/>
      <c r="H29" s="263"/>
      <c r="I29" s="261"/>
      <c r="J29" s="261"/>
      <c r="K29" s="261"/>
    </row>
    <row r="30" spans="1:11" x14ac:dyDescent="0.35">
      <c r="A30" s="242" t="s">
        <v>225</v>
      </c>
      <c r="B30" s="262"/>
      <c r="C30" s="263"/>
      <c r="D30" s="259">
        <v>1</v>
      </c>
      <c r="E30" s="263"/>
      <c r="F30" s="263"/>
      <c r="G30" s="263"/>
      <c r="H30" s="263"/>
      <c r="I30" s="261"/>
      <c r="J30" s="261"/>
      <c r="K30" s="261"/>
    </row>
    <row r="31" spans="1:11" x14ac:dyDescent="0.35">
      <c r="A31" s="233" t="s">
        <v>226</v>
      </c>
      <c r="B31" s="262"/>
      <c r="C31" s="263"/>
      <c r="D31" s="259">
        <v>1</v>
      </c>
      <c r="E31" s="263"/>
      <c r="F31" s="263"/>
      <c r="G31" s="263"/>
      <c r="H31" s="263"/>
      <c r="I31" s="261"/>
      <c r="J31" s="261"/>
      <c r="K31" s="261"/>
    </row>
    <row r="32" spans="1:11" x14ac:dyDescent="0.35">
      <c r="A32" s="233" t="s">
        <v>227</v>
      </c>
      <c r="B32" s="262"/>
      <c r="C32" s="263"/>
      <c r="D32" s="263"/>
      <c r="E32" s="263"/>
      <c r="F32" s="259">
        <v>1</v>
      </c>
      <c r="G32" s="263"/>
      <c r="H32" s="263"/>
      <c r="I32" s="261"/>
      <c r="J32" s="261"/>
      <c r="K32" s="261"/>
    </row>
    <row r="33" spans="1:8" x14ac:dyDescent="0.35">
      <c r="A33" s="233" t="s">
        <v>109</v>
      </c>
      <c r="B33" s="264"/>
      <c r="C33" s="244" t="s">
        <v>228</v>
      </c>
      <c r="D33" s="244" t="s">
        <v>228</v>
      </c>
      <c r="E33" s="244" t="s">
        <v>228</v>
      </c>
      <c r="F33" s="244" t="s">
        <v>228</v>
      </c>
      <c r="G33" s="244" t="s">
        <v>228</v>
      </c>
      <c r="H33" s="244" t="s">
        <v>228</v>
      </c>
    </row>
  </sheetData>
  <mergeCells count="1">
    <mergeCell ref="A1:B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AF63-9FDD-4203-966C-5FB078878F3F}">
  <dimension ref="A1:AJ55"/>
  <sheetViews>
    <sheetView zoomScale="90" zoomScaleNormal="90" workbookViewId="0">
      <pane xSplit="2" ySplit="1" topLeftCell="I25" activePane="bottomRight" state="frozen"/>
      <selection pane="topRight" activeCell="B1" sqref="B1"/>
      <selection pane="bottomLeft" activeCell="A2" sqref="A2"/>
      <selection pane="bottomRight" activeCell="L50" sqref="L50"/>
    </sheetView>
  </sheetViews>
  <sheetFormatPr defaultColWidth="11.453125" defaultRowHeight="14.5" x14ac:dyDescent="0.35"/>
  <cols>
    <col min="2" max="3" width="29.1796875" customWidth="1"/>
    <col min="5" max="5" width="16.1796875" bestFit="1" customWidth="1"/>
    <col min="9" max="9" width="13" bestFit="1" customWidth="1"/>
  </cols>
  <sheetData>
    <row r="1" spans="1:36" ht="15.5" x14ac:dyDescent="0.35">
      <c r="B1" s="1" t="s">
        <v>3</v>
      </c>
      <c r="C1" s="9" t="s">
        <v>4</v>
      </c>
      <c r="D1" s="85" t="s">
        <v>5</v>
      </c>
      <c r="E1" s="13" t="s">
        <v>6</v>
      </c>
      <c r="F1" s="11" t="s">
        <v>7</v>
      </c>
      <c r="G1" s="17" t="s">
        <v>251</v>
      </c>
      <c r="H1" s="17" t="s">
        <v>252</v>
      </c>
      <c r="I1" s="17" t="s">
        <v>253</v>
      </c>
      <c r="J1" s="17" t="s">
        <v>254</v>
      </c>
      <c r="K1" s="17" t="s">
        <v>255</v>
      </c>
      <c r="L1" s="17" t="s">
        <v>256</v>
      </c>
      <c r="M1" s="17" t="s">
        <v>257</v>
      </c>
      <c r="N1" s="17" t="s">
        <v>258</v>
      </c>
      <c r="O1" s="17" t="s">
        <v>259</v>
      </c>
      <c r="P1" s="17" t="s">
        <v>260</v>
      </c>
      <c r="Q1" s="17" t="s">
        <v>261</v>
      </c>
      <c r="R1" s="17" t="s">
        <v>262</v>
      </c>
      <c r="S1" s="18" t="s">
        <v>263</v>
      </c>
      <c r="T1" s="18" t="s">
        <v>264</v>
      </c>
      <c r="U1" s="99" t="s">
        <v>109</v>
      </c>
      <c r="V1" s="80" t="s">
        <v>265</v>
      </c>
      <c r="W1" s="81" t="s">
        <v>266</v>
      </c>
      <c r="X1" s="81" t="s">
        <v>267</v>
      </c>
      <c r="Y1" s="81" t="s">
        <v>268</v>
      </c>
      <c r="Z1" s="81" t="s">
        <v>269</v>
      </c>
      <c r="AA1" s="81" t="s">
        <v>270</v>
      </c>
      <c r="AB1" s="81" t="s">
        <v>271</v>
      </c>
      <c r="AC1" s="81" t="s">
        <v>272</v>
      </c>
      <c r="AD1" s="81" t="s">
        <v>273</v>
      </c>
      <c r="AE1" s="81" t="s">
        <v>274</v>
      </c>
      <c r="AF1" s="81" t="s">
        <v>275</v>
      </c>
      <c r="AG1" s="81" t="s">
        <v>276</v>
      </c>
      <c r="AH1" s="82" t="s">
        <v>277</v>
      </c>
      <c r="AI1" s="82" t="s">
        <v>278</v>
      </c>
    </row>
    <row r="2" spans="1:36" ht="15.5" x14ac:dyDescent="0.35">
      <c r="A2" t="s">
        <v>237</v>
      </c>
      <c r="B2" s="4" t="s">
        <v>8</v>
      </c>
      <c r="C2" s="5" t="s">
        <v>9</v>
      </c>
      <c r="D2" s="86">
        <f>AVERAGE('LAP  BI_BF'!C2:D2)</f>
        <v>2.145</v>
      </c>
      <c r="E2" s="4">
        <f>'LAP  BI_BF'!D2-('LAP  BI_BF'!C2)</f>
        <v>0.65000000000000013</v>
      </c>
      <c r="F2" s="83">
        <f t="shared" ref="F2:F7" si="0">AVERAGE(G2:T2)</f>
        <v>-0.53</v>
      </c>
      <c r="G2" s="106">
        <v>-0.37</v>
      </c>
      <c r="H2" s="33">
        <v>-0.81</v>
      </c>
      <c r="I2" s="33">
        <v>-0.7</v>
      </c>
      <c r="J2" s="106">
        <v>-0.36</v>
      </c>
      <c r="K2" s="107"/>
      <c r="L2" s="106">
        <v>-0.41</v>
      </c>
      <c r="M2" s="69"/>
      <c r="N2" s="69"/>
      <c r="O2" s="69"/>
      <c r="P2" s="69"/>
      <c r="Q2" s="69"/>
      <c r="R2" s="69"/>
      <c r="S2" s="70"/>
      <c r="T2" s="108"/>
      <c r="U2" s="95" t="s">
        <v>112</v>
      </c>
      <c r="V2" s="25">
        <v>2.7083333333333334E-3</v>
      </c>
      <c r="W2" s="26">
        <v>6.3344907407407405E-2</v>
      </c>
      <c r="X2" s="26">
        <v>7.586805555555555E-2</v>
      </c>
      <c r="Y2" s="26">
        <v>9.9814814814814815E-2</v>
      </c>
      <c r="Z2" s="26">
        <v>0.11313657407407407</v>
      </c>
      <c r="AA2" s="26">
        <v>0.11381944444444443</v>
      </c>
      <c r="AB2" s="71"/>
      <c r="AC2" s="71"/>
      <c r="AD2" s="71"/>
      <c r="AE2" s="71"/>
      <c r="AF2" s="71"/>
      <c r="AG2" s="71"/>
      <c r="AH2" s="77"/>
      <c r="AI2" s="72"/>
    </row>
    <row r="3" spans="1:36" ht="15.5" x14ac:dyDescent="0.35">
      <c r="A3" t="s">
        <v>239</v>
      </c>
      <c r="B3" s="4" t="s">
        <v>10</v>
      </c>
      <c r="C3" s="5" t="s">
        <v>11</v>
      </c>
      <c r="D3" s="86">
        <f>AVERAGE('LAP  BI_BF'!C3:D3)</f>
        <v>-25.184999999999999</v>
      </c>
      <c r="E3" s="4">
        <f>'LAP  BI_BF'!D3-('LAP  BI_BF'!C3)</f>
        <v>-58.13</v>
      </c>
      <c r="F3" s="83">
        <f t="shared" si="0"/>
        <v>-14.16</v>
      </c>
      <c r="G3" s="112"/>
      <c r="H3" s="33">
        <v>-7.16</v>
      </c>
      <c r="I3" s="33">
        <v>-6.62</v>
      </c>
      <c r="J3" s="33">
        <v>-6.41</v>
      </c>
      <c r="K3" s="33">
        <v>-1.22</v>
      </c>
      <c r="L3" s="33">
        <v>-5.45</v>
      </c>
      <c r="M3" s="69"/>
      <c r="N3" s="69"/>
      <c r="O3" s="69"/>
      <c r="P3" s="69"/>
      <c r="Q3" s="33">
        <v>-18.809999999999999</v>
      </c>
      <c r="R3" s="33">
        <v>-56.71</v>
      </c>
      <c r="S3" s="34">
        <v>-12.89</v>
      </c>
      <c r="T3" s="111">
        <v>-12.17</v>
      </c>
      <c r="U3" s="96" t="s">
        <v>279</v>
      </c>
      <c r="V3" s="89">
        <v>1.9131944444444444E-2</v>
      </c>
      <c r="W3" s="25">
        <v>2.6898148148148147E-2</v>
      </c>
      <c r="X3" s="26">
        <v>3.2141203703703707E-2</v>
      </c>
      <c r="Y3" s="26">
        <v>3.2708333333333332E-2</v>
      </c>
      <c r="Z3" s="26">
        <v>3.4479166666666665E-2</v>
      </c>
      <c r="AA3" s="26">
        <v>3.7222222222222219E-2</v>
      </c>
      <c r="AB3" s="2"/>
      <c r="AC3" s="2"/>
      <c r="AD3" s="26">
        <v>4.4907407407407403E-2</v>
      </c>
      <c r="AE3" s="26">
        <v>4.912037037037037E-2</v>
      </c>
      <c r="AF3" s="26">
        <v>5.244212962962963E-2</v>
      </c>
      <c r="AG3" s="26">
        <v>5.7094907407407407E-2</v>
      </c>
      <c r="AH3" s="79">
        <v>6.6516203703703702E-2</v>
      </c>
      <c r="AI3" s="90">
        <v>7.4386574074074077E-2</v>
      </c>
    </row>
    <row r="4" spans="1:36" ht="15.5" x14ac:dyDescent="0.35">
      <c r="A4" t="s">
        <v>240</v>
      </c>
      <c r="B4" s="4" t="s">
        <v>12</v>
      </c>
      <c r="C4" s="5" t="s">
        <v>13</v>
      </c>
      <c r="D4" s="86">
        <f>AVERAGE('LAP  BI_BF'!C4:D4)</f>
        <v>12.705</v>
      </c>
      <c r="E4" s="4">
        <f>'LAP  BI_BF'!D4-('LAP  BI_BF'!C4)</f>
        <v>27.23</v>
      </c>
      <c r="F4" s="83">
        <f t="shared" si="0"/>
        <v>-12.346</v>
      </c>
      <c r="G4" s="33">
        <v>-6.04</v>
      </c>
      <c r="H4" s="33">
        <v>-12.5</v>
      </c>
      <c r="I4" s="33">
        <v>-40.68</v>
      </c>
      <c r="J4" s="33">
        <v>-1.76</v>
      </c>
      <c r="K4" s="69"/>
      <c r="L4" s="33">
        <v>-0.75</v>
      </c>
      <c r="M4" s="69"/>
      <c r="N4" s="128"/>
      <c r="O4" s="69"/>
      <c r="P4" s="69"/>
      <c r="Q4" s="69"/>
      <c r="R4" s="69"/>
      <c r="S4" s="70"/>
      <c r="T4" s="108"/>
      <c r="U4" s="95" t="s">
        <v>280</v>
      </c>
      <c r="V4" s="25">
        <v>2.2106481481481478E-3</v>
      </c>
      <c r="W4" s="26">
        <v>1.0578703703703703E-2</v>
      </c>
      <c r="X4" s="26">
        <v>1.5706018518518518E-2</v>
      </c>
      <c r="Y4" s="26">
        <v>3.6921296296296298E-3</v>
      </c>
      <c r="Z4" s="26">
        <v>1.0300925925925927E-2</v>
      </c>
      <c r="AA4" s="26">
        <v>3.4317129629629628E-2</v>
      </c>
      <c r="AB4" s="71"/>
      <c r="AC4" s="71"/>
      <c r="AD4" s="71"/>
      <c r="AE4" s="71"/>
      <c r="AF4" s="71"/>
      <c r="AG4" s="71"/>
      <c r="AH4" s="77"/>
      <c r="AI4" s="72"/>
    </row>
    <row r="5" spans="1:36" ht="15.5" x14ac:dyDescent="0.35">
      <c r="A5" t="s">
        <v>241</v>
      </c>
      <c r="B5" s="4" t="s">
        <v>14</v>
      </c>
      <c r="C5" s="5" t="s">
        <v>15</v>
      </c>
      <c r="D5" s="86">
        <f>AVERAGE('LAP  BI_BF'!C5:D5)</f>
        <v>-43.33</v>
      </c>
      <c r="E5" s="4">
        <f>'LAP  BI_BF'!D5-('LAP  BI_BF'!C5)</f>
        <v>5.4200000000000017</v>
      </c>
      <c r="F5" s="83">
        <f t="shared" si="0"/>
        <v>-1.4666666666666668</v>
      </c>
      <c r="G5" s="33">
        <v>-1.2</v>
      </c>
      <c r="H5" s="69"/>
      <c r="I5" s="33">
        <v>-0.56999999999999995</v>
      </c>
      <c r="J5" s="33">
        <v>-2.63</v>
      </c>
      <c r="K5" s="69"/>
      <c r="L5" s="69"/>
      <c r="M5" s="69"/>
      <c r="N5" s="69"/>
      <c r="O5" s="69"/>
      <c r="P5" s="69"/>
      <c r="Q5" s="69"/>
      <c r="R5" s="69"/>
      <c r="S5" s="70"/>
      <c r="T5" s="108"/>
      <c r="U5" s="95" t="s">
        <v>279</v>
      </c>
      <c r="V5" s="25">
        <v>1.0763888888888889E-3</v>
      </c>
      <c r="W5" s="26">
        <v>1.5497685185185186E-2</v>
      </c>
      <c r="X5" s="26">
        <v>3.3726851851851855E-2</v>
      </c>
      <c r="Y5" s="26">
        <v>4.5405092592592594E-2</v>
      </c>
      <c r="Z5" s="26">
        <v>8.8379629629629627E-2</v>
      </c>
      <c r="AA5" s="26">
        <v>0.12563657407407408</v>
      </c>
      <c r="AB5" s="103"/>
      <c r="AC5" s="71"/>
      <c r="AD5" s="71"/>
      <c r="AE5" s="71"/>
      <c r="AF5" s="71"/>
      <c r="AG5" s="71"/>
      <c r="AH5" s="77"/>
      <c r="AI5" s="72"/>
    </row>
    <row r="6" spans="1:36" ht="15.5" x14ac:dyDescent="0.35">
      <c r="A6" t="s">
        <v>242</v>
      </c>
      <c r="B6" s="4" t="s">
        <v>16</v>
      </c>
      <c r="C6" s="5" t="s">
        <v>17</v>
      </c>
      <c r="D6" s="86">
        <f>AVERAGE('LAP  BI_BF'!C6:D6)</f>
        <v>0.4850000000000001</v>
      </c>
      <c r="E6" s="4">
        <f>'LAP  BI_BF'!D6-('LAP  BI_BF'!C6)</f>
        <v>3.27</v>
      </c>
      <c r="F6" s="83">
        <f t="shared" si="0"/>
        <v>-1.0371428571428571</v>
      </c>
      <c r="G6" s="33">
        <v>-0.93</v>
      </c>
      <c r="H6" s="33">
        <v>-1.18</v>
      </c>
      <c r="I6" s="33">
        <v>-0.88</v>
      </c>
      <c r="J6" s="33">
        <v>-2.62</v>
      </c>
      <c r="K6" s="69"/>
      <c r="L6" s="33">
        <v>-0.59</v>
      </c>
      <c r="M6" s="33">
        <v>-0.48</v>
      </c>
      <c r="N6" s="33">
        <v>-0.57999999999999996</v>
      </c>
      <c r="O6" s="69"/>
      <c r="P6" s="69"/>
      <c r="Q6" s="69"/>
      <c r="R6" s="69"/>
      <c r="S6" s="70"/>
      <c r="T6" s="108"/>
      <c r="U6" s="95" t="s">
        <v>280</v>
      </c>
      <c r="V6" s="25">
        <v>1.045138888888889E-2</v>
      </c>
      <c r="W6" s="26">
        <v>1.5150462962962963E-2</v>
      </c>
      <c r="X6" s="26">
        <v>4.0844907407407406E-2</v>
      </c>
      <c r="Y6" s="26">
        <v>4.9618055555555561E-2</v>
      </c>
      <c r="Z6" s="28"/>
      <c r="AA6" s="26">
        <v>7.1215277777777766E-2</v>
      </c>
      <c r="AB6" s="28"/>
      <c r="AC6" s="26">
        <v>8.4641203703703705E-2</v>
      </c>
      <c r="AD6" s="71"/>
      <c r="AE6" s="71"/>
      <c r="AF6" s="71"/>
      <c r="AG6" s="71"/>
      <c r="AH6" s="77"/>
      <c r="AI6" s="72"/>
    </row>
    <row r="7" spans="1:36" ht="16" thickBot="1" x14ac:dyDescent="0.4">
      <c r="A7" t="s">
        <v>243</v>
      </c>
      <c r="B7" s="4" t="s">
        <v>18</v>
      </c>
      <c r="C7" s="5" t="s">
        <v>19</v>
      </c>
      <c r="D7" s="87">
        <f>AVERAGE('LAP  BI_BF'!C7:D7)</f>
        <v>0.14500000000000002</v>
      </c>
      <c r="E7" s="15">
        <f>'LAP  BI_BF'!D7-('LAP  BI_BF'!C7)</f>
        <v>0.11000000000000001</v>
      </c>
      <c r="F7" s="84">
        <f t="shared" si="0"/>
        <v>-0.95</v>
      </c>
      <c r="G7" s="74"/>
      <c r="H7" s="124">
        <v>-0.68</v>
      </c>
      <c r="I7" s="124">
        <v>-1.22</v>
      </c>
      <c r="J7" s="74"/>
      <c r="K7" s="74"/>
      <c r="L7" s="74"/>
      <c r="M7" s="74"/>
      <c r="N7" s="74"/>
      <c r="O7" s="74"/>
      <c r="P7" s="74"/>
      <c r="Q7" s="74"/>
      <c r="R7" s="74"/>
      <c r="S7" s="75"/>
      <c r="T7" s="115"/>
      <c r="U7" s="97" t="s">
        <v>280</v>
      </c>
      <c r="V7" s="56">
        <v>2.0891203703703703E-2</v>
      </c>
      <c r="W7" s="57">
        <v>5.8217592592592592E-2</v>
      </c>
      <c r="X7" s="57">
        <v>6.2291666666666669E-2</v>
      </c>
      <c r="Y7" s="76"/>
      <c r="Z7" s="76"/>
      <c r="AA7" s="76"/>
      <c r="AB7" s="76"/>
      <c r="AC7" s="76"/>
      <c r="AD7" s="76"/>
      <c r="AE7" s="76"/>
      <c r="AF7" s="76"/>
      <c r="AG7" s="76"/>
      <c r="AH7" s="78"/>
      <c r="AI7" s="88"/>
    </row>
    <row r="9" spans="1:36" x14ac:dyDescent="0.35">
      <c r="L9" t="s">
        <v>281</v>
      </c>
    </row>
    <row r="10" spans="1:36" ht="15.5" x14ac:dyDescent="0.35">
      <c r="B10" s="131"/>
      <c r="C10" s="131"/>
      <c r="D10" s="131"/>
      <c r="E10" s="131"/>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c r="AE10" s="131"/>
      <c r="AF10" s="131"/>
      <c r="AG10" s="131"/>
      <c r="AH10" s="131"/>
      <c r="AI10" s="131"/>
      <c r="AJ10" s="131"/>
    </row>
    <row r="11" spans="1:36" ht="15.5" x14ac:dyDescent="0.35">
      <c r="B11" s="132"/>
      <c r="C11" s="133"/>
      <c r="D11" s="102"/>
      <c r="E11" s="132"/>
      <c r="F11" s="134"/>
      <c r="G11" s="130"/>
      <c r="H11" s="112"/>
      <c r="I11" s="112"/>
      <c r="J11" s="112"/>
      <c r="K11" s="112"/>
      <c r="L11" s="112"/>
      <c r="M11" s="112"/>
      <c r="N11" s="112"/>
      <c r="O11" s="112"/>
      <c r="P11" s="112"/>
      <c r="Q11" s="112"/>
      <c r="R11" s="112"/>
      <c r="S11" s="112"/>
      <c r="T11" s="112"/>
      <c r="U11" s="112"/>
      <c r="V11" s="96"/>
      <c r="W11" s="135"/>
      <c r="X11" s="135"/>
      <c r="Y11" s="135"/>
      <c r="Z11" s="135"/>
      <c r="AA11" s="135"/>
      <c r="AB11" s="135"/>
    </row>
    <row r="12" spans="1:36" ht="15.5" x14ac:dyDescent="0.35">
      <c r="B12" s="132"/>
      <c r="C12" s="133"/>
      <c r="D12" s="102"/>
      <c r="E12" s="132"/>
      <c r="F12" s="130"/>
      <c r="G12" s="130"/>
      <c r="H12" s="112"/>
      <c r="I12" s="112"/>
      <c r="J12" s="112"/>
      <c r="K12" s="112"/>
      <c r="L12" s="112"/>
      <c r="M12" s="112"/>
      <c r="N12" s="112"/>
      <c r="O12" s="112"/>
      <c r="P12" s="112"/>
      <c r="Q12" s="112"/>
      <c r="R12" s="112"/>
      <c r="S12" s="112"/>
      <c r="T12" s="112"/>
      <c r="U12" s="112"/>
      <c r="V12" s="96"/>
      <c r="W12" s="135"/>
      <c r="X12" s="135"/>
      <c r="Y12" s="135"/>
      <c r="Z12" s="135"/>
      <c r="AA12" s="135"/>
      <c r="AB12" s="135"/>
      <c r="AE12" s="135"/>
      <c r="AF12" s="135"/>
      <c r="AG12" s="135"/>
      <c r="AH12" s="135"/>
      <c r="AI12" s="135"/>
      <c r="AJ12" s="135"/>
    </row>
    <row r="13" spans="1:36" ht="15.5" x14ac:dyDescent="0.35">
      <c r="B13" s="132"/>
      <c r="C13" s="133"/>
      <c r="D13" s="102"/>
      <c r="E13" s="132"/>
      <c r="F13" s="130"/>
      <c r="G13" s="130"/>
      <c r="H13" s="112"/>
      <c r="I13" s="112"/>
      <c r="J13" s="112"/>
      <c r="K13" s="112"/>
      <c r="L13" s="112"/>
      <c r="M13" s="112"/>
      <c r="N13" s="112"/>
      <c r="O13" s="112"/>
      <c r="P13" s="112"/>
      <c r="Q13" s="112"/>
      <c r="R13" s="112"/>
      <c r="S13" s="112"/>
      <c r="T13" s="112"/>
      <c r="U13" s="112"/>
      <c r="V13" s="96"/>
      <c r="W13" s="135"/>
      <c r="X13" s="135"/>
      <c r="Y13" s="135"/>
      <c r="Z13" s="135"/>
      <c r="AA13" s="135"/>
      <c r="AB13" s="135"/>
    </row>
    <row r="14" spans="1:36" ht="15.5" x14ac:dyDescent="0.35">
      <c r="B14" s="132"/>
      <c r="C14" s="133"/>
      <c r="D14" s="102"/>
      <c r="E14" s="132"/>
      <c r="F14" s="130"/>
      <c r="G14" s="130"/>
      <c r="H14" s="112"/>
      <c r="I14" s="112"/>
      <c r="J14" s="112"/>
      <c r="K14" s="112"/>
      <c r="L14" s="112"/>
      <c r="M14" s="112"/>
      <c r="N14" s="112"/>
      <c r="O14" s="112"/>
      <c r="P14" s="112"/>
      <c r="Q14" s="112"/>
      <c r="R14" s="112"/>
      <c r="S14" s="112"/>
      <c r="T14" s="112"/>
      <c r="U14" s="112"/>
      <c r="V14" s="96"/>
      <c r="W14" s="135"/>
      <c r="X14" s="135"/>
      <c r="Y14" s="135"/>
      <c r="Z14" s="135"/>
      <c r="AA14" s="135"/>
      <c r="AB14" s="135"/>
      <c r="AC14" s="135"/>
    </row>
    <row r="15" spans="1:36" ht="15.5" x14ac:dyDescent="0.35">
      <c r="B15" s="132"/>
      <c r="C15" s="133"/>
      <c r="D15" s="102"/>
      <c r="E15" s="132"/>
      <c r="F15" s="130"/>
      <c r="G15" s="130"/>
      <c r="H15" s="112"/>
      <c r="I15" s="112"/>
      <c r="J15" s="112"/>
      <c r="K15" s="112"/>
      <c r="L15" s="112"/>
      <c r="M15" s="112"/>
      <c r="N15" s="112"/>
      <c r="O15" s="112"/>
      <c r="P15" s="112"/>
      <c r="Q15" s="112"/>
      <c r="R15" s="112"/>
      <c r="S15" s="112"/>
      <c r="T15" s="112"/>
      <c r="U15" s="112"/>
      <c r="V15" s="96"/>
      <c r="W15" s="135"/>
      <c r="X15" s="135"/>
      <c r="Y15" s="135"/>
      <c r="Z15" s="135"/>
      <c r="AB15" s="135"/>
      <c r="AD15" s="135"/>
    </row>
    <row r="16" spans="1:36" ht="15.5" x14ac:dyDescent="0.35">
      <c r="B16" s="132"/>
      <c r="C16" s="133"/>
      <c r="D16" s="102"/>
      <c r="E16" s="132"/>
      <c r="F16" s="130"/>
      <c r="G16" s="130"/>
      <c r="H16" s="112"/>
      <c r="I16" s="112"/>
      <c r="J16" s="112"/>
      <c r="K16" s="112"/>
      <c r="L16" s="112"/>
      <c r="M16" s="112"/>
      <c r="N16" s="112"/>
      <c r="O16" s="112"/>
      <c r="P16" s="112"/>
      <c r="Q16" s="112"/>
      <c r="R16" s="112"/>
      <c r="S16" s="112"/>
      <c r="T16" s="112"/>
      <c r="U16" s="112"/>
      <c r="V16" s="96"/>
      <c r="W16" s="135"/>
      <c r="X16" s="135"/>
      <c r="Y16" s="135"/>
    </row>
    <row r="26" spans="1:27" x14ac:dyDescent="0.35">
      <c r="H26" t="s">
        <v>21</v>
      </c>
      <c r="I26" t="s">
        <v>23</v>
      </c>
      <c r="J26" t="s">
        <v>24</v>
      </c>
      <c r="N26" t="s">
        <v>184</v>
      </c>
      <c r="P26" t="s">
        <v>186</v>
      </c>
      <c r="Q26" t="s">
        <v>188</v>
      </c>
      <c r="R26" t="s">
        <v>194</v>
      </c>
      <c r="S26" t="s">
        <v>194</v>
      </c>
      <c r="T26" t="s">
        <v>196</v>
      </c>
      <c r="U26" t="s">
        <v>192</v>
      </c>
      <c r="V26" t="s">
        <v>200</v>
      </c>
      <c r="W26" t="s">
        <v>204</v>
      </c>
      <c r="Y26" t="s">
        <v>213</v>
      </c>
      <c r="Z26" t="s">
        <v>215</v>
      </c>
      <c r="AA26" t="s">
        <v>218</v>
      </c>
    </row>
    <row r="27" spans="1:27" ht="15.5" x14ac:dyDescent="0.35">
      <c r="A27" s="2"/>
      <c r="B27" s="1" t="s">
        <v>3</v>
      </c>
      <c r="C27" s="1" t="s">
        <v>4</v>
      </c>
      <c r="D27" s="1" t="s">
        <v>282</v>
      </c>
      <c r="E27" s="1" t="s">
        <v>283</v>
      </c>
      <c r="F27" s="1" t="s">
        <v>284</v>
      </c>
      <c r="G27" s="1" t="s">
        <v>285</v>
      </c>
      <c r="H27" s="159" t="s">
        <v>76</v>
      </c>
      <c r="I27" s="159" t="s">
        <v>78</v>
      </c>
      <c r="J27" s="159" t="s">
        <v>79</v>
      </c>
      <c r="K27" s="159" t="s">
        <v>229</v>
      </c>
      <c r="L27" s="159" t="s">
        <v>230</v>
      </c>
      <c r="M27" s="159" t="s">
        <v>231</v>
      </c>
      <c r="N27" s="159" t="s">
        <v>81</v>
      </c>
      <c r="O27" s="159" t="s">
        <v>232</v>
      </c>
      <c r="P27" s="159" t="s">
        <v>82</v>
      </c>
      <c r="Q27" s="159" t="s">
        <v>83</v>
      </c>
      <c r="R27" s="159" t="s">
        <v>86</v>
      </c>
      <c r="S27" s="159" t="s">
        <v>86</v>
      </c>
      <c r="T27" s="159" t="s">
        <v>87</v>
      </c>
      <c r="U27" s="159" t="s">
        <v>233</v>
      </c>
      <c r="V27" s="159" t="s">
        <v>89</v>
      </c>
      <c r="W27" s="159" t="s">
        <v>91</v>
      </c>
      <c r="X27" s="159" t="s">
        <v>234</v>
      </c>
      <c r="Y27" s="159" t="s">
        <v>98</v>
      </c>
      <c r="Z27" s="159" t="s">
        <v>99</v>
      </c>
      <c r="AA27" s="159" t="s">
        <v>100</v>
      </c>
    </row>
    <row r="28" spans="1:27" ht="15.5" x14ac:dyDescent="0.35">
      <c r="A28" t="s">
        <v>237</v>
      </c>
      <c r="B28" s="4" t="s">
        <v>8</v>
      </c>
      <c r="C28" s="5" t="s">
        <v>9</v>
      </c>
      <c r="D28" s="161">
        <f>AVERAGE('LAP  BI_BF'!C11:D11)</f>
        <v>2.1550000000000002</v>
      </c>
      <c r="E28" s="162">
        <f>'LAP  BI_BF'!D11-('LAP  BI_BF'!C11)</f>
        <v>0.63000000000000012</v>
      </c>
      <c r="F28" s="160">
        <f>AVERAGE(H28:AA28)</f>
        <v>-0.53</v>
      </c>
      <c r="G28" s="160">
        <f>AVERAGE(N28:Z28)</f>
        <v>-0.62333333333333341</v>
      </c>
      <c r="H28" s="71"/>
      <c r="I28" s="71"/>
      <c r="J28" s="106">
        <v>-0.37</v>
      </c>
      <c r="K28" s="71"/>
      <c r="L28" s="71"/>
      <c r="M28" s="71"/>
      <c r="N28" s="69"/>
      <c r="O28" s="69"/>
      <c r="P28" s="69"/>
      <c r="Q28" s="69"/>
      <c r="R28" s="33">
        <v>-0.81</v>
      </c>
      <c r="S28" s="33">
        <v>-0.7</v>
      </c>
      <c r="T28" s="69"/>
      <c r="U28" s="69"/>
      <c r="V28" s="69"/>
      <c r="W28" s="69"/>
      <c r="X28" s="69"/>
      <c r="Y28" s="106">
        <v>-0.36</v>
      </c>
      <c r="Z28" s="107"/>
      <c r="AA28" s="106">
        <v>-0.41</v>
      </c>
    </row>
    <row r="29" spans="1:27" ht="15.5" x14ac:dyDescent="0.35">
      <c r="A29" t="s">
        <v>239</v>
      </c>
      <c r="B29" s="4" t="s">
        <v>10</v>
      </c>
      <c r="C29" s="5" t="s">
        <v>11</v>
      </c>
      <c r="D29" s="161">
        <f>AVERAGE('LAP  BI_BF'!C12:D12)</f>
        <v>5.01</v>
      </c>
      <c r="E29" s="162">
        <f>'LAP  BI_BF'!D12-('LAP  BI_BF'!C12)</f>
        <v>-24.419999999999998</v>
      </c>
      <c r="F29" s="160">
        <f>AVERAGE(I29:Z29)</f>
        <v>-14.160000000000002</v>
      </c>
      <c r="G29" s="160">
        <f t="shared" ref="G29:G33" si="1">AVERAGE(N29:Z29)</f>
        <v>-16.23714285714286</v>
      </c>
      <c r="H29" s="71"/>
      <c r="I29" s="71"/>
      <c r="J29" s="33"/>
      <c r="K29" s="33">
        <v>-7.16</v>
      </c>
      <c r="L29" s="33">
        <v>-6.62</v>
      </c>
      <c r="M29" s="71"/>
      <c r="N29" s="33">
        <v>-6.41</v>
      </c>
      <c r="O29" s="33">
        <v>-1.22</v>
      </c>
      <c r="P29" s="33">
        <v>-5.45</v>
      </c>
      <c r="Q29" s="69"/>
      <c r="R29" s="71"/>
      <c r="S29" s="69"/>
      <c r="T29" s="33">
        <v>-18.809999999999999</v>
      </c>
      <c r="U29" s="33">
        <v>-12.89</v>
      </c>
      <c r="V29" s="33">
        <v>-56.71</v>
      </c>
      <c r="W29" s="33">
        <v>-12.17</v>
      </c>
      <c r="X29" s="69"/>
      <c r="Y29" s="71"/>
      <c r="Z29" s="71"/>
      <c r="AA29" s="71"/>
    </row>
    <row r="30" spans="1:27" ht="15.5" x14ac:dyDescent="0.35">
      <c r="A30" t="s">
        <v>240</v>
      </c>
      <c r="B30" s="4" t="s">
        <v>12</v>
      </c>
      <c r="C30" s="5" t="s">
        <v>13</v>
      </c>
      <c r="D30" s="161">
        <f>AVERAGE('LAP  BI_BF'!C13:D13)</f>
        <v>22.085000000000001</v>
      </c>
      <c r="E30" s="162">
        <f>'LAP  BI_BF'!D13-('LAP  BI_BF'!C13)</f>
        <v>13.33</v>
      </c>
      <c r="F30" s="160">
        <f>AVERAGE(H30:AA30)</f>
        <v>-12.346</v>
      </c>
      <c r="G30" s="160">
        <f t="shared" si="1"/>
        <v>-1.2549999999999999</v>
      </c>
      <c r="H30" s="33">
        <v>-6.04</v>
      </c>
      <c r="I30" s="33">
        <v>-12.5</v>
      </c>
      <c r="J30" s="71"/>
      <c r="K30" s="71"/>
      <c r="L30" s="69"/>
      <c r="M30" s="33">
        <v>-40.68</v>
      </c>
      <c r="N30" s="69"/>
      <c r="O30" s="69"/>
      <c r="P30" s="69"/>
      <c r="Q30" s="69"/>
      <c r="R30" s="33">
        <v>-1.76</v>
      </c>
      <c r="S30" s="69"/>
      <c r="T30" s="69"/>
      <c r="U30" s="69"/>
      <c r="V30" s="69"/>
      <c r="W30" s="69"/>
      <c r="X30" s="33">
        <v>-0.75</v>
      </c>
      <c r="Y30" s="69"/>
      <c r="Z30" s="69"/>
      <c r="AA30" s="69"/>
    </row>
    <row r="31" spans="1:27" ht="15.5" x14ac:dyDescent="0.35">
      <c r="A31" t="s">
        <v>241</v>
      </c>
      <c r="B31" s="4" t="s">
        <v>14</v>
      </c>
      <c r="C31" s="5" t="s">
        <v>15</v>
      </c>
      <c r="D31" s="161">
        <f>AVERAGE('LAP  BI_BF'!C14:D14)</f>
        <v>-50.04</v>
      </c>
      <c r="E31" s="162">
        <f>'LAP  BI_BF'!D14-('LAP  BI_BF'!C14)</f>
        <v>18.840000000000003</v>
      </c>
      <c r="F31" s="160">
        <f>AVERAGE(H31:AA31)</f>
        <v>-1.4666666666666668</v>
      </c>
      <c r="G31" s="160">
        <f t="shared" si="1"/>
        <v>-2.63</v>
      </c>
      <c r="H31" s="33">
        <v>-1.2</v>
      </c>
      <c r="I31" s="69"/>
      <c r="J31" s="71"/>
      <c r="K31" s="33">
        <v>-0.56999999999999995</v>
      </c>
      <c r="L31" s="69"/>
      <c r="M31" s="69"/>
      <c r="N31" s="69"/>
      <c r="O31" s="69"/>
      <c r="P31" s="69"/>
      <c r="Q31" s="33">
        <v>-2.63</v>
      </c>
      <c r="R31" s="69"/>
      <c r="S31" s="69"/>
      <c r="T31" s="69"/>
      <c r="U31" s="69"/>
      <c r="V31" s="69"/>
      <c r="W31" s="69"/>
      <c r="X31" s="69"/>
      <c r="Y31" s="69"/>
      <c r="Z31" s="69"/>
      <c r="AA31" s="69"/>
    </row>
    <row r="32" spans="1:27" ht="15.5" x14ac:dyDescent="0.35">
      <c r="A32" t="s">
        <v>242</v>
      </c>
      <c r="B32" s="4" t="s">
        <v>16</v>
      </c>
      <c r="C32" s="5" t="s">
        <v>17</v>
      </c>
      <c r="D32" s="161">
        <f>AVERAGE('LAP  BI_BF'!C15:D15)</f>
        <v>0.60000000000000009</v>
      </c>
      <c r="E32" s="162">
        <f>'LAP  BI_BF'!D15-('LAP  BI_BF'!C15)</f>
        <v>3.04</v>
      </c>
      <c r="F32" s="160">
        <f>AVERAGE(H32:AA32)</f>
        <v>-1.0371428571428571</v>
      </c>
      <c r="G32" s="160">
        <f t="shared" si="1"/>
        <v>-1.03</v>
      </c>
      <c r="H32" s="71"/>
      <c r="I32" s="33">
        <v>-0.93</v>
      </c>
      <c r="J32" s="33">
        <v>-1.18</v>
      </c>
      <c r="K32" s="71"/>
      <c r="L32" s="69"/>
      <c r="M32" s="71"/>
      <c r="N32" s="71"/>
      <c r="O32" s="71"/>
      <c r="P32" s="69"/>
      <c r="Q32" s="69"/>
      <c r="R32" s="33">
        <v>-0.88</v>
      </c>
      <c r="S32" s="33">
        <v>-2.62</v>
      </c>
      <c r="T32" s="69"/>
      <c r="U32" s="69"/>
      <c r="V32" s="69"/>
      <c r="W32" s="69"/>
      <c r="X32" s="106">
        <v>-0.48</v>
      </c>
      <c r="Y32" s="33">
        <v>-0.59</v>
      </c>
      <c r="Z32" s="33">
        <v>-0.57999999999999996</v>
      </c>
      <c r="AA32" s="69"/>
    </row>
    <row r="33" spans="1:27" ht="15.5" x14ac:dyDescent="0.35">
      <c r="A33" t="s">
        <v>243</v>
      </c>
      <c r="B33" s="4" t="s">
        <v>18</v>
      </c>
      <c r="C33" s="5" t="s">
        <v>19</v>
      </c>
      <c r="D33" s="161">
        <f>AVERAGE('LAP  BI_BF'!C16:D16)</f>
        <v>0.23500000000000001</v>
      </c>
      <c r="E33" s="162">
        <f>'LAP  BI_BF'!D16-('LAP  BI_BF'!C16)</f>
        <v>-7.0000000000000007E-2</v>
      </c>
      <c r="F33" s="160">
        <f>AVERAGE(H33:AA33)</f>
        <v>-0.95</v>
      </c>
      <c r="G33" s="160">
        <f t="shared" si="1"/>
        <v>-0.95</v>
      </c>
      <c r="H33" s="71"/>
      <c r="I33" s="71"/>
      <c r="J33" s="69"/>
      <c r="K33" s="69"/>
      <c r="L33" s="69"/>
      <c r="M33" s="69"/>
      <c r="N33" s="69"/>
      <c r="O33" s="69"/>
      <c r="P33" s="69"/>
      <c r="Q33" s="69"/>
      <c r="R33" s="33">
        <v>-0.68</v>
      </c>
      <c r="S33" s="69"/>
      <c r="T33" s="69"/>
      <c r="U33" s="69"/>
      <c r="V33" s="69"/>
      <c r="W33" s="69"/>
      <c r="X33" s="69"/>
      <c r="Y33" s="69"/>
      <c r="Z33" s="33">
        <v>-1.22</v>
      </c>
      <c r="AA33" s="69"/>
    </row>
    <row r="55" spans="4:18" x14ac:dyDescent="0.35">
      <c r="D55" t="s">
        <v>286</v>
      </c>
      <c r="R55" t="s">
        <v>287</v>
      </c>
    </row>
  </sheetData>
  <autoFilter ref="B1:AI7" xr:uid="{3FEB75DA-AB1F-3140-90DC-12CD41C35B9E}"/>
  <pageMargins left="0.7" right="0.7" top="0.75" bottom="0.75" header="0.3" footer="0.3"/>
  <pageSetup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45158-6F12-AD4F-8703-E06E28931F88}">
  <dimension ref="A1:G16"/>
  <sheetViews>
    <sheetView zoomScale="125" zoomScaleNormal="125" workbookViewId="0">
      <pane xSplit="1" ySplit="1" topLeftCell="B6" activePane="bottomRight" state="frozen"/>
      <selection pane="topRight" activeCell="B1" sqref="B1"/>
      <selection pane="bottomLeft" activeCell="A2" sqref="A2"/>
      <selection pane="bottomRight" activeCell="D18" sqref="D18"/>
    </sheetView>
  </sheetViews>
  <sheetFormatPr defaultColWidth="11.453125" defaultRowHeight="14.5" x14ac:dyDescent="0.35"/>
  <cols>
    <col min="1" max="2" width="29" customWidth="1"/>
  </cols>
  <sheetData>
    <row r="1" spans="1:7" ht="15.5" x14ac:dyDescent="0.35">
      <c r="A1" s="1" t="s">
        <v>3</v>
      </c>
      <c r="B1" s="1" t="s">
        <v>4</v>
      </c>
      <c r="C1" s="8" t="s">
        <v>288</v>
      </c>
      <c r="D1" s="1" t="s">
        <v>289</v>
      </c>
      <c r="E1" s="1" t="s">
        <v>290</v>
      </c>
      <c r="F1" s="1" t="s">
        <v>291</v>
      </c>
      <c r="G1" s="1" t="s">
        <v>109</v>
      </c>
    </row>
    <row r="2" spans="1:7" ht="15.5" x14ac:dyDescent="0.35">
      <c r="A2" s="4" t="s">
        <v>8</v>
      </c>
      <c r="B2" s="5" t="s">
        <v>9</v>
      </c>
      <c r="C2" s="32">
        <v>1.82</v>
      </c>
      <c r="D2" s="32">
        <v>2.4700000000000002</v>
      </c>
      <c r="E2" s="6">
        <v>2.673611111111111E-3</v>
      </c>
      <c r="F2" s="6">
        <v>0.11282407407407408</v>
      </c>
      <c r="G2" s="94" t="s">
        <v>112</v>
      </c>
    </row>
    <row r="3" spans="1:7" ht="15.5" x14ac:dyDescent="0.35">
      <c r="A3" s="4" t="s">
        <v>10</v>
      </c>
      <c r="B3" s="5" t="s">
        <v>11</v>
      </c>
      <c r="C3" s="32">
        <v>3.88</v>
      </c>
      <c r="D3" s="32">
        <v>-54.25</v>
      </c>
      <c r="E3" s="6">
        <v>1.8171296296296297E-2</v>
      </c>
      <c r="F3" s="6">
        <v>2.5231481481481481E-3</v>
      </c>
      <c r="G3" s="94" t="s">
        <v>292</v>
      </c>
    </row>
    <row r="4" spans="1:7" ht="15.5" x14ac:dyDescent="0.35">
      <c r="A4" s="4" t="s">
        <v>12</v>
      </c>
      <c r="B4" s="5" t="s">
        <v>13</v>
      </c>
      <c r="C4" s="32">
        <v>-0.91</v>
      </c>
      <c r="D4" s="32">
        <v>26.32</v>
      </c>
      <c r="E4" s="6">
        <v>7.3958333333333341E-3</v>
      </c>
      <c r="F4" s="6">
        <v>3.3252314814814811E-2</v>
      </c>
      <c r="G4" s="94" t="s">
        <v>280</v>
      </c>
    </row>
    <row r="5" spans="1:7" ht="15.5" x14ac:dyDescent="0.35">
      <c r="A5" s="4" t="s">
        <v>14</v>
      </c>
      <c r="B5" s="5" t="s">
        <v>15</v>
      </c>
      <c r="C5" s="32">
        <v>-46.04</v>
      </c>
      <c r="D5" s="32">
        <v>-40.619999999999997</v>
      </c>
      <c r="E5" s="6">
        <v>5.8333333333333336E-3</v>
      </c>
      <c r="F5" s="6">
        <v>0.12563657407407408</v>
      </c>
      <c r="G5" s="94" t="s">
        <v>112</v>
      </c>
    </row>
    <row r="6" spans="1:7" ht="15.5" x14ac:dyDescent="0.35">
      <c r="A6" s="4" t="s">
        <v>16</v>
      </c>
      <c r="B6" s="5" t="s">
        <v>17</v>
      </c>
      <c r="C6" s="32">
        <v>-1.1499999999999999</v>
      </c>
      <c r="D6" s="32">
        <v>2.12</v>
      </c>
      <c r="E6" s="6">
        <v>1.0358796296296295E-2</v>
      </c>
      <c r="F6" s="6">
        <v>8.4548611111111116E-2</v>
      </c>
      <c r="G6" s="94" t="s">
        <v>280</v>
      </c>
    </row>
    <row r="7" spans="1:7" ht="15.5" x14ac:dyDescent="0.35">
      <c r="A7" s="4" t="s">
        <v>18</v>
      </c>
      <c r="B7" s="5" t="s">
        <v>19</v>
      </c>
      <c r="C7" s="32">
        <v>0.09</v>
      </c>
      <c r="D7" s="32">
        <v>0.2</v>
      </c>
      <c r="E7" s="6">
        <v>1.9907407407407408E-3</v>
      </c>
      <c r="F7" s="6">
        <v>6.2118055555555551E-2</v>
      </c>
      <c r="G7" s="94" t="s">
        <v>292</v>
      </c>
    </row>
    <row r="8" spans="1:7" x14ac:dyDescent="0.35">
      <c r="A8" s="3"/>
      <c r="B8" s="3"/>
      <c r="C8" s="3"/>
      <c r="D8" s="3"/>
      <c r="E8" s="3"/>
      <c r="F8" s="3"/>
    </row>
    <row r="9" spans="1:7" ht="15.5" x14ac:dyDescent="0.35">
      <c r="A9" s="123" t="s">
        <v>293</v>
      </c>
    </row>
    <row r="10" spans="1:7" ht="15.5" x14ac:dyDescent="0.35">
      <c r="A10" s="1" t="s">
        <v>3</v>
      </c>
      <c r="B10" s="1" t="s">
        <v>4</v>
      </c>
      <c r="C10" s="8" t="s">
        <v>294</v>
      </c>
      <c r="D10" s="1" t="s">
        <v>295</v>
      </c>
      <c r="E10" s="1" t="s">
        <v>290</v>
      </c>
      <c r="F10" s="1" t="s">
        <v>291</v>
      </c>
      <c r="G10" s="1" t="s">
        <v>109</v>
      </c>
    </row>
    <row r="11" spans="1:7" ht="15.5" x14ac:dyDescent="0.35">
      <c r="A11" s="4" t="s">
        <v>8</v>
      </c>
      <c r="B11" s="5" t="s">
        <v>9</v>
      </c>
      <c r="C11" s="157">
        <v>1.84</v>
      </c>
      <c r="D11" s="32">
        <v>2.4700000000000002</v>
      </c>
      <c r="E11" s="158">
        <v>2.3750000000000004E-2</v>
      </c>
      <c r="F11" s="6">
        <v>0.11282407407407408</v>
      </c>
      <c r="G11" s="244" t="s">
        <v>280</v>
      </c>
    </row>
    <row r="12" spans="1:7" ht="15.5" x14ac:dyDescent="0.35">
      <c r="A12" s="4" t="s">
        <v>10</v>
      </c>
      <c r="B12" s="5" t="s">
        <v>11</v>
      </c>
      <c r="C12" s="32">
        <v>17.22</v>
      </c>
      <c r="D12" s="32">
        <v>-7.2</v>
      </c>
      <c r="E12" s="6">
        <v>3.2685185185185185E-2</v>
      </c>
      <c r="F12" s="6">
        <v>7.9131944444444449E-2</v>
      </c>
      <c r="G12" s="244" t="s">
        <v>280</v>
      </c>
    </row>
    <row r="13" spans="1:7" ht="15.5" x14ac:dyDescent="0.35">
      <c r="A13" s="4" t="s">
        <v>12</v>
      </c>
      <c r="B13" s="5" t="s">
        <v>13</v>
      </c>
      <c r="C13" s="157">
        <v>15.42</v>
      </c>
      <c r="D13" s="32">
        <v>28.75</v>
      </c>
      <c r="E13" s="158">
        <v>3.6400462962962961E-2</v>
      </c>
      <c r="F13" s="6">
        <v>3.4641203703703702E-2</v>
      </c>
      <c r="G13" s="244" t="s">
        <v>280</v>
      </c>
    </row>
    <row r="14" spans="1:7" ht="15.5" x14ac:dyDescent="0.35">
      <c r="A14" s="4" t="s">
        <v>14</v>
      </c>
      <c r="B14" s="5" t="s">
        <v>15</v>
      </c>
      <c r="C14" s="157">
        <v>-59.46</v>
      </c>
      <c r="D14" s="32">
        <v>-40.619999999999997</v>
      </c>
      <c r="E14" s="158">
        <v>3.8958333333333338E-2</v>
      </c>
      <c r="F14" s="6">
        <v>0.12563657407407408</v>
      </c>
      <c r="G14" s="244" t="s">
        <v>280</v>
      </c>
    </row>
    <row r="15" spans="1:7" ht="15.5" x14ac:dyDescent="0.35">
      <c r="A15" s="4" t="s">
        <v>16</v>
      </c>
      <c r="B15" s="5" t="s">
        <v>17</v>
      </c>
      <c r="C15" s="32">
        <v>-0.92</v>
      </c>
      <c r="D15" s="32">
        <v>2.12</v>
      </c>
      <c r="E15" s="6">
        <v>1.6087962962962964E-2</v>
      </c>
      <c r="F15" s="6">
        <v>8.4548611111111116E-2</v>
      </c>
      <c r="G15" s="244" t="s">
        <v>280</v>
      </c>
    </row>
    <row r="16" spans="1:7" ht="15.5" x14ac:dyDescent="0.35">
      <c r="A16" s="4" t="s">
        <v>18</v>
      </c>
      <c r="B16" s="5" t="s">
        <v>19</v>
      </c>
      <c r="C16" s="157">
        <v>0.27</v>
      </c>
      <c r="D16" s="32">
        <v>0.2</v>
      </c>
      <c r="E16" s="158">
        <v>1.1585648148148149E-2</v>
      </c>
      <c r="F16" s="6">
        <v>6.2118055555555551E-2</v>
      </c>
      <c r="G16" s="244" t="s">
        <v>280</v>
      </c>
    </row>
  </sheetData>
  <autoFilter ref="A1:G7" xr:uid="{A1145158-6F12-AD4F-8703-E06E28931F88}"/>
  <hyperlinks>
    <hyperlink ref="C1" r:id="rId1" display="BI@B" xr:uid="{D0783A96-CE81-3B49-97F9-84CB3953164E}"/>
    <hyperlink ref="C10" r:id="rId2" display="BI@B" xr:uid="{A9CD3FCC-9661-4C24-9FA4-75403744BBC7}"/>
  </hyperlinks>
  <pageMargins left="0.7" right="0.7" top="0.75" bottom="0.75" header="0.3" footer="0.3"/>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
  <sheetViews>
    <sheetView zoomScale="102" zoomScaleNormal="100" workbookViewId="0">
      <pane xSplit="4" ySplit="8" topLeftCell="H9" activePane="bottomRight" state="frozen"/>
      <selection pane="topRight" activeCell="D1" sqref="D1"/>
      <selection pane="bottomLeft" activeCell="A9" sqref="A9"/>
      <selection pane="bottomRight" activeCell="K11" sqref="K11"/>
    </sheetView>
  </sheetViews>
  <sheetFormatPr defaultColWidth="8.81640625" defaultRowHeight="15.5" x14ac:dyDescent="0.35"/>
  <cols>
    <col min="1" max="1" width="8.81640625" style="101"/>
    <col min="2" max="3" width="29" style="101" customWidth="1"/>
    <col min="4" max="4" width="12.453125" style="101" customWidth="1"/>
    <col min="5" max="5" width="13.7265625" style="101" customWidth="1"/>
    <col min="6" max="7" width="11" style="101" customWidth="1"/>
    <col min="8" max="8" width="8.81640625" style="101"/>
    <col min="9" max="9" width="0" style="101" hidden="1" customWidth="1"/>
    <col min="10" max="22" width="8.81640625" style="101"/>
    <col min="23" max="23" width="9.81640625" style="101" customWidth="1"/>
    <col min="24" max="16384" width="8.81640625" style="101"/>
  </cols>
  <sheetData>
    <row r="1" spans="1:23" ht="43.5" x14ac:dyDescent="0.35">
      <c r="A1" s="261"/>
      <c r="B1" s="11" t="s">
        <v>3</v>
      </c>
      <c r="C1" s="20" t="s">
        <v>4</v>
      </c>
      <c r="D1" s="145" t="s">
        <v>296</v>
      </c>
      <c r="E1" s="145" t="s">
        <v>297</v>
      </c>
      <c r="F1" s="146" t="s">
        <v>298</v>
      </c>
      <c r="G1" s="146"/>
      <c r="H1" s="11" t="s">
        <v>122</v>
      </c>
      <c r="I1" s="12" t="s">
        <v>6</v>
      </c>
      <c r="J1" s="29" t="s">
        <v>7</v>
      </c>
      <c r="K1" s="30" t="s">
        <v>251</v>
      </c>
      <c r="L1" s="30" t="s">
        <v>252</v>
      </c>
      <c r="M1" s="30" t="s">
        <v>253</v>
      </c>
      <c r="N1" s="30" t="s">
        <v>254</v>
      </c>
      <c r="O1" s="30" t="s">
        <v>255</v>
      </c>
      <c r="P1" s="31" t="s">
        <v>256</v>
      </c>
      <c r="Q1" s="16" t="s">
        <v>265</v>
      </c>
      <c r="R1" s="17" t="s">
        <v>266</v>
      </c>
      <c r="S1" s="17" t="s">
        <v>267</v>
      </c>
      <c r="T1" s="17" t="s">
        <v>268</v>
      </c>
      <c r="U1" s="17" t="s">
        <v>269</v>
      </c>
      <c r="V1" s="21" t="s">
        <v>270</v>
      </c>
      <c r="W1" s="100" t="s">
        <v>109</v>
      </c>
    </row>
    <row r="2" spans="1:23" x14ac:dyDescent="0.35">
      <c r="A2" s="261"/>
      <c r="B2" s="136"/>
      <c r="C2" s="131"/>
      <c r="D2" s="131"/>
      <c r="E2" s="131"/>
      <c r="F2" s="131"/>
      <c r="G2" s="131"/>
      <c r="H2" s="136"/>
      <c r="I2" s="137"/>
      <c r="J2" s="138"/>
      <c r="K2" s="139" t="s">
        <v>299</v>
      </c>
      <c r="L2" s="139" t="s">
        <v>300</v>
      </c>
      <c r="M2" s="139" t="s">
        <v>301</v>
      </c>
      <c r="N2" s="139" t="s">
        <v>302</v>
      </c>
      <c r="O2" s="139" t="s">
        <v>303</v>
      </c>
      <c r="P2" s="140" t="s">
        <v>304</v>
      </c>
      <c r="Q2" s="141"/>
      <c r="R2" s="142"/>
      <c r="S2" s="142"/>
      <c r="T2" s="142"/>
      <c r="U2" s="142"/>
      <c r="V2" s="143"/>
      <c r="W2" s="100"/>
    </row>
    <row r="3" spans="1:23" x14ac:dyDescent="0.35">
      <c r="A3" s="261" t="s">
        <v>174</v>
      </c>
      <c r="B3" s="42" t="s">
        <v>8</v>
      </c>
      <c r="C3" s="265"/>
      <c r="D3" s="266">
        <v>0.48958333333333331</v>
      </c>
      <c r="E3" s="266">
        <v>0.53472222222222221</v>
      </c>
      <c r="F3" s="144" t="str">
        <f>TEXT(E3-D3, "h:mm")</f>
        <v>1:05</v>
      </c>
      <c r="G3" s="144" t="s">
        <v>125</v>
      </c>
      <c r="H3" s="66" t="s">
        <v>111</v>
      </c>
      <c r="I3" s="116" t="s">
        <v>111</v>
      </c>
      <c r="J3" s="66" t="s">
        <v>111</v>
      </c>
      <c r="K3" s="67"/>
      <c r="L3" s="68"/>
      <c r="M3" s="267"/>
      <c r="N3" s="267"/>
      <c r="O3" s="267"/>
      <c r="P3" s="268"/>
      <c r="Q3" s="269"/>
      <c r="R3" s="262"/>
      <c r="S3" s="262"/>
      <c r="T3" s="262"/>
      <c r="U3" s="262"/>
      <c r="V3" s="270"/>
      <c r="W3" s="271" t="s">
        <v>112</v>
      </c>
    </row>
    <row r="4" spans="1:23" ht="16" thickBot="1" x14ac:dyDescent="0.4">
      <c r="A4" s="261"/>
      <c r="B4" s="44" t="s">
        <v>8</v>
      </c>
      <c r="C4" s="45" t="s">
        <v>127</v>
      </c>
      <c r="D4" s="156">
        <v>0.48958333333333331</v>
      </c>
      <c r="E4" s="156">
        <v>0.7270833333333333</v>
      </c>
      <c r="F4" s="144" t="str">
        <f>TEXT(E4-D4, "h:mm")</f>
        <v>5:42</v>
      </c>
      <c r="G4" s="144" t="s">
        <v>129</v>
      </c>
      <c r="H4" s="46">
        <f>AVERAGE('PE BI_BF'!C3:D3)</f>
        <v>2.6349999999999998</v>
      </c>
      <c r="I4" s="117">
        <f>'PE BI_BF'!D3-('PE BI_BF'!C3)</f>
        <v>-9.0000000000000302E-2</v>
      </c>
      <c r="J4" s="46">
        <f>AVERAGE(K4:P4)</f>
        <v>-0.755</v>
      </c>
      <c r="K4" s="47"/>
      <c r="L4" s="265"/>
      <c r="M4" s="265"/>
      <c r="N4" s="48">
        <v>-1.02</v>
      </c>
      <c r="O4" s="272">
        <v>-0.49</v>
      </c>
      <c r="P4" s="273"/>
      <c r="Q4" s="274">
        <v>1.8518518518518518E-4</v>
      </c>
      <c r="R4" s="275">
        <v>1.1921296296296296E-3</v>
      </c>
      <c r="S4" s="275">
        <v>1.9791666666666668E-3</v>
      </c>
      <c r="T4" s="276"/>
      <c r="U4" s="276"/>
      <c r="V4" s="277"/>
      <c r="W4" s="271" t="s">
        <v>112</v>
      </c>
    </row>
    <row r="5" spans="1:23" x14ac:dyDescent="0.35">
      <c r="A5" s="261" t="s">
        <v>175</v>
      </c>
      <c r="B5" s="51" t="s">
        <v>10</v>
      </c>
      <c r="C5" s="52" t="s">
        <v>134</v>
      </c>
      <c r="D5" s="152">
        <v>0.4548611111111111</v>
      </c>
      <c r="E5" s="152">
        <v>0.5</v>
      </c>
      <c r="F5" s="144" t="str">
        <f t="shared" ref="F5:F18" si="0">TEXT(E5-D5, "h:mm")</f>
        <v>1:05</v>
      </c>
      <c r="G5" s="144" t="s">
        <v>125</v>
      </c>
      <c r="H5" s="53">
        <f>AVERAGE('PE BI_BF'!C4:D4)</f>
        <v>-34.085000000000001</v>
      </c>
      <c r="I5" s="118">
        <f>'PE BI_BF'!D4-('PE BI_BF'!C4)</f>
        <v>-0.17000000000000171</v>
      </c>
      <c r="J5" s="53">
        <f t="shared" ref="J5:J19" si="1">AVERAGE(K5:P5)</f>
        <v>-0.62</v>
      </c>
      <c r="K5" s="54">
        <v>-0.62</v>
      </c>
      <c r="L5" s="73"/>
      <c r="M5" s="278"/>
      <c r="N5" s="278"/>
      <c r="O5" s="278"/>
      <c r="P5" s="279"/>
      <c r="Q5" s="280">
        <v>4.1666666666666669E-4</v>
      </c>
      <c r="R5" s="281"/>
      <c r="S5" s="281"/>
      <c r="T5" s="281"/>
      <c r="U5" s="281"/>
      <c r="V5" s="282"/>
      <c r="W5" s="271" t="s">
        <v>112</v>
      </c>
    </row>
    <row r="6" spans="1:23" ht="16" thickBot="1" x14ac:dyDescent="0.4">
      <c r="A6" s="261"/>
      <c r="B6" s="42" t="s">
        <v>10</v>
      </c>
      <c r="C6" s="10" t="s">
        <v>135</v>
      </c>
      <c r="D6" s="153">
        <v>0.4548611111111111</v>
      </c>
      <c r="E6" s="153">
        <v>0.69791666666666663</v>
      </c>
      <c r="F6" s="144" t="str">
        <f t="shared" si="0"/>
        <v>5:50</v>
      </c>
      <c r="G6" s="144" t="s">
        <v>129</v>
      </c>
      <c r="H6" s="27">
        <f>AVERAGE('PE BI_BF'!C5:D5)</f>
        <v>-82.004999999999995</v>
      </c>
      <c r="I6" s="119">
        <f>'PE BI_BF'!D5-('PE BI_BF'!C5)</f>
        <v>18.049999999999997</v>
      </c>
      <c r="J6" s="46">
        <f t="shared" si="1"/>
        <v>-0.73</v>
      </c>
      <c r="K6" s="47"/>
      <c r="L6" s="265"/>
      <c r="M6" s="283"/>
      <c r="N6" s="48">
        <v>-0.73</v>
      </c>
      <c r="O6" s="283"/>
      <c r="P6" s="273"/>
      <c r="Q6" s="284">
        <v>1.25E-3</v>
      </c>
      <c r="R6" s="285">
        <v>1.9791666666666668E-3</v>
      </c>
      <c r="S6" s="262"/>
      <c r="T6" s="262"/>
      <c r="U6" s="262"/>
      <c r="V6" s="270"/>
      <c r="W6" s="271" t="s">
        <v>112</v>
      </c>
    </row>
    <row r="7" spans="1:23" ht="16" thickBot="1" x14ac:dyDescent="0.4">
      <c r="A7" s="261"/>
      <c r="B7" s="43" t="s">
        <v>10</v>
      </c>
      <c r="C7" s="24" t="s">
        <v>137</v>
      </c>
      <c r="D7" s="154">
        <v>0.4548611111111111</v>
      </c>
      <c r="E7" s="154">
        <v>0.95138888888888884</v>
      </c>
      <c r="F7" s="144" t="str">
        <f t="shared" si="0"/>
        <v>11:55</v>
      </c>
      <c r="G7" s="144" t="s">
        <v>132</v>
      </c>
      <c r="H7" s="55">
        <f>AVERAGE('PE BI_BF'!C6:D6)</f>
        <v>-74.484999999999999</v>
      </c>
      <c r="I7" s="120">
        <f>'PE BI_BF'!D6-('PE BI_BF'!C6)</f>
        <v>5.4300000000000068</v>
      </c>
      <c r="J7" s="147">
        <f t="shared" si="1"/>
        <v>-1.1199999999999999</v>
      </c>
      <c r="K7" s="147">
        <v>-2.0099999999999998</v>
      </c>
      <c r="L7" s="286"/>
      <c r="M7" s="286"/>
      <c r="N7" s="148">
        <v>-0.33</v>
      </c>
      <c r="O7" s="287">
        <v>-1.02</v>
      </c>
      <c r="P7" s="288"/>
      <c r="Q7" s="289">
        <v>5.9027777777777778E-4</v>
      </c>
      <c r="R7" s="290">
        <v>1.0300925925925926E-3</v>
      </c>
      <c r="S7" s="290">
        <v>1.261574074074074E-3</v>
      </c>
      <c r="T7" s="291"/>
      <c r="U7" s="291"/>
      <c r="V7" s="292"/>
      <c r="W7" s="271" t="s">
        <v>112</v>
      </c>
    </row>
    <row r="8" spans="1:23" ht="16" thickBot="1" x14ac:dyDescent="0.4">
      <c r="A8" s="261" t="s">
        <v>176</v>
      </c>
      <c r="B8" s="51" t="s">
        <v>12</v>
      </c>
      <c r="C8" s="52" t="s">
        <v>139</v>
      </c>
      <c r="D8" s="152">
        <v>0.69097222222222221</v>
      </c>
      <c r="E8" s="152">
        <v>0.73263888888888884</v>
      </c>
      <c r="F8" s="144" t="str">
        <f t="shared" si="0"/>
        <v>1:00</v>
      </c>
      <c r="G8" s="144" t="s">
        <v>125</v>
      </c>
      <c r="H8" s="53">
        <f>AVERAGE('PE BI_BF'!C7:D7)</f>
        <v>67.31</v>
      </c>
      <c r="I8" s="118">
        <f>'PE BI_BF'!D7-('PE BI_BF'!C7)</f>
        <v>-2.9200000000000017</v>
      </c>
      <c r="J8" s="147">
        <f>AVERAGE(K8:P8)</f>
        <v>-3.6059999999999994</v>
      </c>
      <c r="K8" s="147">
        <v>-3.77</v>
      </c>
      <c r="L8" s="148">
        <v>-1.53</v>
      </c>
      <c r="M8" s="286"/>
      <c r="N8" s="287">
        <v>-3.24</v>
      </c>
      <c r="O8" s="287">
        <v>-4.54</v>
      </c>
      <c r="P8" s="287">
        <v>-4.95</v>
      </c>
      <c r="Q8" s="293">
        <v>7.4305555555555555E-2</v>
      </c>
      <c r="R8" s="294">
        <v>1.712962962962963E-3</v>
      </c>
      <c r="S8" s="294">
        <v>2.1296296296296298E-3</v>
      </c>
      <c r="T8" s="294">
        <v>2.3379629629629631E-3</v>
      </c>
      <c r="U8" s="294">
        <v>2.6041666666666665E-3</v>
      </c>
      <c r="V8" s="282"/>
      <c r="W8" s="271" t="s">
        <v>280</v>
      </c>
    </row>
    <row r="9" spans="1:23" ht="16" thickBot="1" x14ac:dyDescent="0.4">
      <c r="A9" s="261"/>
      <c r="B9" s="42" t="s">
        <v>12</v>
      </c>
      <c r="C9" s="10" t="s">
        <v>141</v>
      </c>
      <c r="D9" s="153">
        <v>0.69097222222222221</v>
      </c>
      <c r="E9" s="153">
        <v>0.96527777777777779</v>
      </c>
      <c r="F9" s="144" t="str">
        <f t="shared" si="0"/>
        <v>6:35</v>
      </c>
      <c r="G9" s="144" t="s">
        <v>129</v>
      </c>
      <c r="H9" s="27">
        <f>AVERAGE('PE BI_BF'!C8:D8)</f>
        <v>82.990000000000009</v>
      </c>
      <c r="I9" s="119">
        <f>'PE BI_BF'!D8-('PE BI_BF'!C8)</f>
        <v>-1.1799999999999926</v>
      </c>
      <c r="J9" s="147">
        <f t="shared" si="1"/>
        <v>-2.9166666666666665</v>
      </c>
      <c r="K9" s="147">
        <v>-5.82</v>
      </c>
      <c r="L9" s="286"/>
      <c r="M9" s="286"/>
      <c r="N9" s="148">
        <v>-1</v>
      </c>
      <c r="O9" s="287">
        <v>-1.93</v>
      </c>
      <c r="P9" s="288"/>
      <c r="Q9" s="284">
        <v>7.291666666666667E-4</v>
      </c>
      <c r="R9" s="285">
        <v>1.4699074074074074E-3</v>
      </c>
      <c r="S9" s="285">
        <v>1.6435185185185183E-3</v>
      </c>
      <c r="T9" s="262"/>
      <c r="U9" s="262"/>
      <c r="V9" s="270"/>
      <c r="W9" s="271" t="s">
        <v>280</v>
      </c>
    </row>
    <row r="10" spans="1:23" ht="16" thickBot="1" x14ac:dyDescent="0.4">
      <c r="A10" s="261"/>
      <c r="B10" s="43" t="s">
        <v>12</v>
      </c>
      <c r="C10" s="24" t="s">
        <v>143</v>
      </c>
      <c r="D10" s="154">
        <v>0.69097222222222221</v>
      </c>
      <c r="E10" s="154">
        <v>0.30208333333333331</v>
      </c>
      <c r="F10" s="144" t="str">
        <f>TEXT((E10+12)-D10, "h:mm")</f>
        <v>14:40</v>
      </c>
      <c r="G10" s="144" t="s">
        <v>132</v>
      </c>
      <c r="H10" s="55">
        <f>AVERAGE('PE BI_BF'!C9:D9)</f>
        <v>51.254999999999995</v>
      </c>
      <c r="I10" s="120">
        <f>'PE BI_BF'!D9-('PE BI_BF'!C9)</f>
        <v>-3.7700000000000031</v>
      </c>
      <c r="J10" s="147">
        <f t="shared" si="1"/>
        <v>-1.0874999999999999</v>
      </c>
      <c r="K10" s="147">
        <v>-0.56999999999999995</v>
      </c>
      <c r="L10" s="148">
        <v>-1.1200000000000001</v>
      </c>
      <c r="M10" s="287">
        <v>-1.41</v>
      </c>
      <c r="N10" s="287"/>
      <c r="O10" s="287"/>
      <c r="P10" s="287">
        <v>-1.25</v>
      </c>
      <c r="Q10" s="289">
        <v>5.9027777777777778E-4</v>
      </c>
      <c r="R10" s="290">
        <v>6.9444444444444447E-4</v>
      </c>
      <c r="S10" s="290">
        <v>7.5231481481481471E-4</v>
      </c>
      <c r="T10" s="290">
        <v>7.8703703703703705E-4</v>
      </c>
      <c r="U10" s="290">
        <v>9.3750000000000007E-4</v>
      </c>
      <c r="V10" s="295">
        <v>1.1111111111111111E-3</v>
      </c>
      <c r="W10" s="271" t="s">
        <v>280</v>
      </c>
    </row>
    <row r="11" spans="1:23" ht="16" thickBot="1" x14ac:dyDescent="0.4">
      <c r="A11" s="261" t="s">
        <v>177</v>
      </c>
      <c r="B11" s="51" t="s">
        <v>14</v>
      </c>
      <c r="C11" s="52" t="s">
        <v>145</v>
      </c>
      <c r="D11" s="152">
        <v>0.61805555555555558</v>
      </c>
      <c r="E11" s="152">
        <v>0.66666666666666663</v>
      </c>
      <c r="F11" s="144" t="str">
        <f t="shared" si="0"/>
        <v>1:10</v>
      </c>
      <c r="G11" s="144" t="s">
        <v>125</v>
      </c>
      <c r="H11" s="53">
        <f>AVERAGE('PE BI_BF'!C10:D10)</f>
        <v>-47.9</v>
      </c>
      <c r="I11" s="118">
        <f>'PE BI_BF'!D10-('PE BI_BF'!C10)</f>
        <v>0.79999999999999716</v>
      </c>
      <c r="J11" s="147">
        <f t="shared" si="1"/>
        <v>-3</v>
      </c>
      <c r="K11" s="147">
        <v>-4.34</v>
      </c>
      <c r="L11" s="147">
        <v>-1.66</v>
      </c>
      <c r="M11" s="288"/>
      <c r="N11" s="288"/>
      <c r="O11" s="288"/>
      <c r="P11" s="288"/>
      <c r="Q11" s="280">
        <v>1.8518518518518517E-3</v>
      </c>
      <c r="R11" s="294">
        <v>2.2106481481481478E-3</v>
      </c>
      <c r="S11" s="281"/>
      <c r="T11" s="281"/>
      <c r="U11" s="281"/>
      <c r="V11" s="282"/>
      <c r="W11" s="271" t="s">
        <v>112</v>
      </c>
    </row>
    <row r="12" spans="1:23" ht="16" thickBot="1" x14ac:dyDescent="0.4">
      <c r="A12" s="261"/>
      <c r="B12" s="42" t="s">
        <v>14</v>
      </c>
      <c r="C12" s="10" t="s">
        <v>147</v>
      </c>
      <c r="D12" s="153">
        <v>0.61805555555555558</v>
      </c>
      <c r="E12" s="153">
        <v>0.95833333333333337</v>
      </c>
      <c r="F12" s="144" t="str">
        <f t="shared" si="0"/>
        <v>8:10</v>
      </c>
      <c r="G12" s="144" t="s">
        <v>129</v>
      </c>
      <c r="H12" s="27">
        <f>AVERAGE('PE BI_BF'!C11:D11)</f>
        <v>-71.27</v>
      </c>
      <c r="I12" s="119">
        <f>'PE BI_BF'!D11-('PE BI_BF'!C11)</f>
        <v>0.12000000000000455</v>
      </c>
      <c r="J12" s="147">
        <f t="shared" si="1"/>
        <v>-0.79</v>
      </c>
      <c r="K12" s="147">
        <v>-0.79</v>
      </c>
      <c r="L12" s="148"/>
      <c r="M12" s="148"/>
      <c r="N12" s="148"/>
      <c r="O12" s="148"/>
      <c r="P12" s="288"/>
      <c r="Q12" s="284">
        <v>2.8935185185185189E-4</v>
      </c>
      <c r="R12" s="285">
        <v>4.7453703703703704E-4</v>
      </c>
      <c r="S12" s="285">
        <v>9.8379629629629642E-4</v>
      </c>
      <c r="T12" s="285">
        <v>1.3773148148148147E-3</v>
      </c>
      <c r="U12" s="285">
        <v>1.5046296296296294E-3</v>
      </c>
      <c r="V12" s="270"/>
      <c r="W12" s="271" t="s">
        <v>112</v>
      </c>
    </row>
    <row r="13" spans="1:23" ht="16" thickBot="1" x14ac:dyDescent="0.4">
      <c r="A13" s="261"/>
      <c r="B13" s="43" t="s">
        <v>14</v>
      </c>
      <c r="C13" s="24" t="s">
        <v>149</v>
      </c>
      <c r="D13" s="154">
        <v>0.61805555555555558</v>
      </c>
      <c r="E13" s="154">
        <v>0.30902777777777779</v>
      </c>
      <c r="F13" s="144" t="str">
        <f>TEXT((E13+12)-D13, "h:mm")</f>
        <v>16:35</v>
      </c>
      <c r="G13" s="144" t="s">
        <v>132</v>
      </c>
      <c r="H13" s="55">
        <f>AVERAGE('PE BI_BF'!C12:D12)</f>
        <v>0.41500000000000004</v>
      </c>
      <c r="I13" s="120">
        <f>'PE BI_BF'!D12-('PE BI_BF'!C12)</f>
        <v>-0.43</v>
      </c>
      <c r="J13" s="147"/>
      <c r="K13" s="149"/>
      <c r="L13" s="149"/>
      <c r="M13" s="149"/>
      <c r="N13" s="149"/>
      <c r="O13" s="149"/>
      <c r="P13" s="288"/>
      <c r="Q13" s="296"/>
      <c r="R13" s="291"/>
      <c r="S13" s="291"/>
      <c r="T13" s="291"/>
      <c r="U13" s="291"/>
      <c r="V13" s="292"/>
      <c r="W13" s="271" t="s">
        <v>112</v>
      </c>
    </row>
    <row r="14" spans="1:23" ht="16" thickBot="1" x14ac:dyDescent="0.4">
      <c r="A14" s="261" t="s">
        <v>178</v>
      </c>
      <c r="B14" s="51" t="s">
        <v>16</v>
      </c>
      <c r="C14" s="52" t="s">
        <v>151</v>
      </c>
      <c r="D14" s="152">
        <v>0.57291666666666663</v>
      </c>
      <c r="E14" s="152">
        <v>0.70138888888888884</v>
      </c>
      <c r="F14" s="144" t="str">
        <f t="shared" si="0"/>
        <v>3:05</v>
      </c>
      <c r="G14" s="144" t="s">
        <v>125</v>
      </c>
      <c r="H14" s="53">
        <f>AVERAGE('PE BI_BF'!C13:D13)</f>
        <v>45.564999999999998</v>
      </c>
      <c r="I14" s="118">
        <f>'PE BI_BF'!D13-('PE BI_BF'!C13)</f>
        <v>0.21000000000000085</v>
      </c>
      <c r="J14" s="147">
        <f t="shared" si="1"/>
        <v>-0.77333333333333332</v>
      </c>
      <c r="K14" s="147"/>
      <c r="L14" s="148">
        <v>-0.65</v>
      </c>
      <c r="M14" s="286"/>
      <c r="N14" s="287">
        <v>-0.83</v>
      </c>
      <c r="O14" s="287">
        <v>-0.84</v>
      </c>
      <c r="P14" s="288"/>
      <c r="Q14" s="280">
        <v>2.8009259259259259E-3</v>
      </c>
      <c r="R14" s="294">
        <v>3.0208333333333333E-3</v>
      </c>
      <c r="S14" s="294">
        <v>4.386574074074074E-3</v>
      </c>
      <c r="T14" s="294">
        <v>4.5370370370370365E-3</v>
      </c>
      <c r="U14" s="281"/>
      <c r="V14" s="282"/>
      <c r="W14" s="271" t="s">
        <v>280</v>
      </c>
    </row>
    <row r="15" spans="1:23" ht="16" thickBot="1" x14ac:dyDescent="0.4">
      <c r="A15" s="261"/>
      <c r="B15" s="42" t="s">
        <v>16</v>
      </c>
      <c r="C15" s="10" t="s">
        <v>153</v>
      </c>
      <c r="D15" s="153">
        <v>0.57291666666666663</v>
      </c>
      <c r="E15" s="153">
        <v>0.95833333333333337</v>
      </c>
      <c r="F15" s="144" t="str">
        <f t="shared" si="0"/>
        <v>9:15</v>
      </c>
      <c r="G15" s="144" t="s">
        <v>129</v>
      </c>
      <c r="H15" s="27">
        <f>AVERAGE('PE BI_BF'!C14:D14)</f>
        <v>49.055</v>
      </c>
      <c r="I15" s="119">
        <f>'PE BI_BF'!D14-('PE BI_BF'!C14)</f>
        <v>-8.6700000000000017</v>
      </c>
      <c r="J15" s="147">
        <f t="shared" si="1"/>
        <v>-3.6733333333333333</v>
      </c>
      <c r="K15" s="147">
        <v>-7.27</v>
      </c>
      <c r="L15" s="286"/>
      <c r="M15" s="286"/>
      <c r="N15" s="148">
        <v>-2.72</v>
      </c>
      <c r="O15" s="148">
        <v>-1.03</v>
      </c>
      <c r="P15" s="288"/>
      <c r="Q15" s="284">
        <v>6.8287037037037025E-4</v>
      </c>
      <c r="R15" s="285">
        <v>1.2731481481481483E-3</v>
      </c>
      <c r="S15" s="285">
        <v>1.5509259259259261E-3</v>
      </c>
      <c r="T15" s="262"/>
      <c r="U15" s="262"/>
      <c r="V15" s="270"/>
      <c r="W15" s="271" t="s">
        <v>280</v>
      </c>
    </row>
    <row r="16" spans="1:23" ht="16" thickBot="1" x14ac:dyDescent="0.4">
      <c r="A16" s="261"/>
      <c r="B16" s="43" t="s">
        <v>16</v>
      </c>
      <c r="C16" s="24" t="s">
        <v>155</v>
      </c>
      <c r="D16" s="154">
        <v>0.57291666666666663</v>
      </c>
      <c r="E16" s="154">
        <v>0.28819444444444448</v>
      </c>
      <c r="F16" s="144" t="str">
        <f>TEXT((E16+12)-D16, "h:mm")</f>
        <v>17:10</v>
      </c>
      <c r="G16" s="144" t="s">
        <v>132</v>
      </c>
      <c r="H16" s="55">
        <f>AVERAGE('PE BI_BF'!C15:D15)</f>
        <v>75.004999999999995</v>
      </c>
      <c r="I16" s="120">
        <f>'PE BI_BF'!D15-('PE BI_BF'!C15)</f>
        <v>-3.5700000000000074</v>
      </c>
      <c r="J16" s="147">
        <f>AVERAGE(K16:P16)</f>
        <v>-2.3066666666666666</v>
      </c>
      <c r="K16" s="150"/>
      <c r="L16" s="286"/>
      <c r="M16" s="286"/>
      <c r="N16" s="148">
        <v>-3.85</v>
      </c>
      <c r="O16" s="287">
        <v>-2.13</v>
      </c>
      <c r="P16" s="287">
        <v>-0.94</v>
      </c>
      <c r="Q16" s="289">
        <v>5.5555555555555556E-4</v>
      </c>
      <c r="R16" s="290">
        <v>7.175925925925927E-4</v>
      </c>
      <c r="S16" s="290">
        <v>1.1921296296296296E-3</v>
      </c>
      <c r="T16" s="290">
        <v>1.3194444444444443E-3</v>
      </c>
      <c r="U16" s="291"/>
      <c r="V16" s="292"/>
      <c r="W16" s="271" t="s">
        <v>280</v>
      </c>
    </row>
    <row r="17" spans="1:23" ht="16" thickBot="1" x14ac:dyDescent="0.4">
      <c r="A17" s="261" t="s">
        <v>18</v>
      </c>
      <c r="B17" s="49" t="s">
        <v>18</v>
      </c>
      <c r="C17" s="19" t="s">
        <v>157</v>
      </c>
      <c r="D17" s="155">
        <v>0.71875</v>
      </c>
      <c r="E17" s="155">
        <v>0.76041666666666663</v>
      </c>
      <c r="F17" s="144" t="str">
        <f t="shared" si="0"/>
        <v>1:00</v>
      </c>
      <c r="G17" s="144" t="s">
        <v>125</v>
      </c>
      <c r="H17" s="50">
        <f>AVERAGE('PE BI_BF'!C16:D16)</f>
        <v>-0.49</v>
      </c>
      <c r="I17" s="121">
        <f>'PE BI_BF'!D16-('PE BI_BF'!C16)</f>
        <v>-0.5</v>
      </c>
      <c r="J17" s="147">
        <f t="shared" si="1"/>
        <v>-0.81</v>
      </c>
      <c r="K17" s="147">
        <v>-0.78</v>
      </c>
      <c r="L17" s="286"/>
      <c r="M17" s="286"/>
      <c r="N17" s="148">
        <v>-0.84</v>
      </c>
      <c r="O17" s="297"/>
      <c r="P17" s="288"/>
      <c r="Q17" s="298">
        <v>5.7870370370370366E-5</v>
      </c>
      <c r="R17" s="299">
        <v>4.9768518518518521E-4</v>
      </c>
      <c r="S17" s="300"/>
      <c r="T17" s="301"/>
      <c r="U17" s="301"/>
      <c r="V17" s="302"/>
      <c r="W17" s="271" t="s">
        <v>280</v>
      </c>
    </row>
    <row r="18" spans="1:23" ht="16" thickBot="1" x14ac:dyDescent="0.4">
      <c r="A18" s="261"/>
      <c r="B18" s="42" t="s">
        <v>18</v>
      </c>
      <c r="C18" s="10" t="s">
        <v>158</v>
      </c>
      <c r="D18" s="153">
        <v>0.71875</v>
      </c>
      <c r="E18" s="153">
        <v>0.97222222222222221</v>
      </c>
      <c r="F18" s="144" t="str">
        <f t="shared" si="0"/>
        <v>6:05</v>
      </c>
      <c r="G18" s="144" t="s">
        <v>129</v>
      </c>
      <c r="H18" s="27">
        <f>AVERAGE('PE BI_BF'!C17:D17)</f>
        <v>1.7749999999999999</v>
      </c>
      <c r="I18" s="119">
        <f>'PE BI_BF'!D17-('PE BI_BF'!C17)</f>
        <v>0.36999999999999988</v>
      </c>
      <c r="J18" s="147">
        <f t="shared" si="1"/>
        <v>-1.1733333333333333</v>
      </c>
      <c r="K18" s="150"/>
      <c r="L18" s="150"/>
      <c r="M18" s="150"/>
      <c r="N18" s="287">
        <v>-1.41</v>
      </c>
      <c r="O18" s="287">
        <v>-0.88</v>
      </c>
      <c r="P18" s="287">
        <v>-1.23</v>
      </c>
      <c r="Q18" s="284">
        <v>5.4398148148148144E-4</v>
      </c>
      <c r="R18" s="285">
        <v>6.5972222222222213E-4</v>
      </c>
      <c r="S18" s="285">
        <v>9.0277777777777784E-4</v>
      </c>
      <c r="T18" s="285">
        <v>1.0879629629629629E-3</v>
      </c>
      <c r="U18" s="285">
        <v>1.5509259259259261E-3</v>
      </c>
      <c r="V18" s="303">
        <v>1.8287037037037037E-3</v>
      </c>
      <c r="W18" s="271" t="s">
        <v>280</v>
      </c>
    </row>
    <row r="19" spans="1:23" ht="16" thickBot="1" x14ac:dyDescent="0.4">
      <c r="A19" s="261"/>
      <c r="B19" s="43" t="s">
        <v>18</v>
      </c>
      <c r="C19" s="24" t="s">
        <v>160</v>
      </c>
      <c r="D19" s="154">
        <v>0.71875</v>
      </c>
      <c r="E19" s="154">
        <v>0.2951388888888889</v>
      </c>
      <c r="F19" s="144" t="str">
        <f>TEXT((E19+12)-D19, "h:mm")</f>
        <v>13:50</v>
      </c>
      <c r="G19" s="144" t="s">
        <v>132</v>
      </c>
      <c r="H19" s="55">
        <f>AVERAGE('PE BI_BF'!C18:D18)</f>
        <v>2.6</v>
      </c>
      <c r="I19" s="120">
        <f>'PE BI_BF'!D18-('PE BI_BF'!C18)</f>
        <v>1.72</v>
      </c>
      <c r="J19" s="147">
        <f t="shared" si="1"/>
        <v>-0.54</v>
      </c>
      <c r="K19" s="149"/>
      <c r="L19" s="151"/>
      <c r="M19" s="287">
        <v>-0.56000000000000005</v>
      </c>
      <c r="N19" s="287">
        <v>-0.54</v>
      </c>
      <c r="O19" s="287">
        <v>-0.52</v>
      </c>
      <c r="P19" s="288"/>
      <c r="Q19" s="289">
        <v>3.3564814814814812E-4</v>
      </c>
      <c r="R19" s="304"/>
      <c r="S19" s="290">
        <v>7.407407407407407E-4</v>
      </c>
      <c r="T19" s="290">
        <v>8.6805555555555551E-4</v>
      </c>
      <c r="U19" s="290">
        <v>1.0300925925925926E-3</v>
      </c>
      <c r="V19" s="292"/>
      <c r="W19" s="271" t="s">
        <v>280</v>
      </c>
    </row>
    <row r="20" spans="1:23" x14ac:dyDescent="0.35">
      <c r="A20" s="261"/>
      <c r="B20" s="102"/>
      <c r="C20" s="102"/>
      <c r="D20" s="102"/>
      <c r="E20" s="102"/>
      <c r="F20" s="102"/>
      <c r="G20" s="102"/>
      <c r="H20" s="102"/>
      <c r="I20" s="102"/>
      <c r="J20" s="102"/>
      <c r="K20" s="102"/>
      <c r="L20" s="102"/>
      <c r="M20" s="261"/>
      <c r="N20" s="261"/>
      <c r="O20" s="261"/>
      <c r="P20" s="261"/>
      <c r="Q20" s="261"/>
      <c r="R20" s="261"/>
      <c r="S20" s="261"/>
      <c r="T20" s="261"/>
      <c r="U20" s="261"/>
      <c r="V20" s="261"/>
      <c r="W20" s="261"/>
    </row>
  </sheetData>
  <autoFilter ref="B1:W19" xr:uid="{00000000-0001-0000-0000-000000000000}"/>
  <pageMargins left="0.7" right="0.7" top="0.75" bottom="0.75" header="0.3" footer="0.3"/>
  <pageSetup orientation="portrait" horizontalDpi="300"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A5B41-CF18-2D40-AD61-7063A6BA149B}">
  <dimension ref="A1:G19"/>
  <sheetViews>
    <sheetView zoomScale="125" zoomScaleNormal="125" workbookViewId="0">
      <pane xSplit="1" ySplit="1" topLeftCell="B2" activePane="bottomRight" state="frozen"/>
      <selection pane="topRight" activeCell="B1" sqref="B1"/>
      <selection pane="bottomLeft" activeCell="A2" sqref="A2"/>
      <selection pane="bottomRight" activeCell="C7" sqref="C7:F11"/>
    </sheetView>
  </sheetViews>
  <sheetFormatPr defaultColWidth="11.453125" defaultRowHeight="14.5" x14ac:dyDescent="0.35"/>
  <cols>
    <col min="1" max="2" width="28.81640625" customWidth="1"/>
  </cols>
  <sheetData>
    <row r="1" spans="1:7" ht="16" thickBot="1" x14ac:dyDescent="0.4">
      <c r="A1" s="58" t="s">
        <v>3</v>
      </c>
      <c r="B1" s="58" t="s">
        <v>4</v>
      </c>
      <c r="C1" s="58" t="s">
        <v>288</v>
      </c>
      <c r="D1" s="58" t="s">
        <v>289</v>
      </c>
      <c r="E1" s="58" t="s">
        <v>290</v>
      </c>
      <c r="F1" s="58" t="s">
        <v>291</v>
      </c>
      <c r="G1" s="58" t="s">
        <v>109</v>
      </c>
    </row>
    <row r="2" spans="1:7" ht="15.5" x14ac:dyDescent="0.35">
      <c r="A2" s="59" t="s">
        <v>8</v>
      </c>
      <c r="B2" s="64"/>
      <c r="C2" s="122"/>
      <c r="D2" s="122"/>
      <c r="E2" s="65"/>
      <c r="F2" s="65"/>
      <c r="G2" s="61" t="s">
        <v>112</v>
      </c>
    </row>
    <row r="3" spans="1:7" ht="16" thickBot="1" x14ac:dyDescent="0.4">
      <c r="A3" s="23" t="s">
        <v>8</v>
      </c>
      <c r="B3" s="24" t="s">
        <v>127</v>
      </c>
      <c r="C3" s="35">
        <v>2.68</v>
      </c>
      <c r="D3" s="35">
        <v>2.59</v>
      </c>
      <c r="E3" s="14">
        <v>1.9675925925925926E-4</v>
      </c>
      <c r="F3" s="14">
        <v>1.9444444444444442E-3</v>
      </c>
      <c r="G3" s="62" t="s">
        <v>112</v>
      </c>
    </row>
    <row r="4" spans="1:7" ht="15.5" x14ac:dyDescent="0.35">
      <c r="A4" s="59" t="s">
        <v>10</v>
      </c>
      <c r="B4" s="52" t="s">
        <v>134</v>
      </c>
      <c r="C4" s="54">
        <v>-34</v>
      </c>
      <c r="D4" s="54">
        <v>-34.17</v>
      </c>
      <c r="E4" s="60">
        <v>3.4722222222222224E-4</v>
      </c>
      <c r="F4" s="60">
        <v>1.423611111111111E-3</v>
      </c>
      <c r="G4" s="61" t="s">
        <v>112</v>
      </c>
    </row>
    <row r="5" spans="1:7" ht="15.5" x14ac:dyDescent="0.35">
      <c r="A5" s="22" t="s">
        <v>10</v>
      </c>
      <c r="B5" s="10" t="s">
        <v>135</v>
      </c>
      <c r="C5" s="32">
        <v>-91.03</v>
      </c>
      <c r="D5" s="32">
        <v>-72.98</v>
      </c>
      <c r="E5" s="6">
        <v>1.0532407407407407E-3</v>
      </c>
      <c r="F5" s="6">
        <v>2.7777777777777779E-3</v>
      </c>
      <c r="G5" s="63" t="s">
        <v>112</v>
      </c>
    </row>
    <row r="6" spans="1:7" ht="16" thickBot="1" x14ac:dyDescent="0.4">
      <c r="A6" s="23" t="s">
        <v>10</v>
      </c>
      <c r="B6" s="24" t="s">
        <v>137</v>
      </c>
      <c r="C6" s="35">
        <v>-77.2</v>
      </c>
      <c r="D6" s="35">
        <v>-71.77</v>
      </c>
      <c r="E6" s="14">
        <v>2.8935185185185189E-4</v>
      </c>
      <c r="F6" s="14">
        <v>1.6782407407407406E-3</v>
      </c>
      <c r="G6" s="62" t="s">
        <v>112</v>
      </c>
    </row>
    <row r="7" spans="1:7" ht="15.5" x14ac:dyDescent="0.35">
      <c r="A7" s="59" t="s">
        <v>12</v>
      </c>
      <c r="B7" s="52" t="s">
        <v>139</v>
      </c>
      <c r="C7" s="54">
        <v>68.77</v>
      </c>
      <c r="D7" s="54">
        <v>65.849999999999994</v>
      </c>
      <c r="E7" s="60">
        <v>1.2152777777777778E-3</v>
      </c>
      <c r="F7" s="60">
        <v>3.1481481481481482E-3</v>
      </c>
      <c r="G7" s="61" t="s">
        <v>280</v>
      </c>
    </row>
    <row r="8" spans="1:7" ht="15.5" x14ac:dyDescent="0.35">
      <c r="A8" s="22" t="s">
        <v>12</v>
      </c>
      <c r="B8" s="10" t="s">
        <v>141</v>
      </c>
      <c r="C8" s="32">
        <v>83.58</v>
      </c>
      <c r="D8" s="32">
        <v>82.4</v>
      </c>
      <c r="E8" s="6">
        <v>3.5879629629629635E-4</v>
      </c>
      <c r="F8" s="6">
        <v>1.9212962962962962E-3</v>
      </c>
      <c r="G8" s="63" t="s">
        <v>280</v>
      </c>
    </row>
    <row r="9" spans="1:7" ht="16" thickBot="1" x14ac:dyDescent="0.4">
      <c r="A9" s="23" t="s">
        <v>12</v>
      </c>
      <c r="B9" s="24" t="s">
        <v>143</v>
      </c>
      <c r="C9" s="35">
        <v>53.14</v>
      </c>
      <c r="D9" s="35">
        <v>49.37</v>
      </c>
      <c r="E9" s="14">
        <v>2.0833333333333335E-4</v>
      </c>
      <c r="F9" s="14">
        <v>1.3657407407407409E-3</v>
      </c>
      <c r="G9" s="62" t="s">
        <v>280</v>
      </c>
    </row>
    <row r="10" spans="1:7" ht="15.5" x14ac:dyDescent="0.35">
      <c r="A10" s="59" t="s">
        <v>14</v>
      </c>
      <c r="B10" s="52" t="s">
        <v>145</v>
      </c>
      <c r="C10" s="54">
        <v>-48.3</v>
      </c>
      <c r="D10" s="54">
        <v>-47.5</v>
      </c>
      <c r="E10" s="60">
        <v>4.6296296296296293E-4</v>
      </c>
      <c r="F10" s="60">
        <v>3.4375E-3</v>
      </c>
      <c r="G10" s="61" t="s">
        <v>112</v>
      </c>
    </row>
    <row r="11" spans="1:7" ht="15.5" x14ac:dyDescent="0.35">
      <c r="A11" s="22" t="s">
        <v>14</v>
      </c>
      <c r="B11" s="10" t="s">
        <v>147</v>
      </c>
      <c r="C11" s="32">
        <v>-71.33</v>
      </c>
      <c r="D11" s="32">
        <v>-71.209999999999994</v>
      </c>
      <c r="E11" s="6">
        <v>1.273148148148148E-4</v>
      </c>
      <c r="F11" s="6">
        <v>1.7939814814814815E-3</v>
      </c>
      <c r="G11" s="63" t="s">
        <v>112</v>
      </c>
    </row>
    <row r="12" spans="1:7" ht="16" thickBot="1" x14ac:dyDescent="0.4">
      <c r="A12" s="23" t="s">
        <v>14</v>
      </c>
      <c r="B12" s="24" t="s">
        <v>149</v>
      </c>
      <c r="C12" s="35">
        <v>0.63</v>
      </c>
      <c r="D12" s="35">
        <v>0.2</v>
      </c>
      <c r="E12" s="14">
        <v>2.8935185185185189E-4</v>
      </c>
      <c r="F12" s="14">
        <v>1.1458333333333333E-3</v>
      </c>
      <c r="G12" s="62" t="s">
        <v>112</v>
      </c>
    </row>
    <row r="13" spans="1:7" ht="15.5" x14ac:dyDescent="0.35">
      <c r="A13" s="59" t="s">
        <v>16</v>
      </c>
      <c r="B13" s="52" t="s">
        <v>151</v>
      </c>
      <c r="C13" s="54">
        <v>45.46</v>
      </c>
      <c r="D13" s="54">
        <v>45.67</v>
      </c>
      <c r="E13" s="60">
        <v>2.7546296296296294E-3</v>
      </c>
      <c r="F13" s="60">
        <v>6.8171296296296287E-3</v>
      </c>
      <c r="G13" s="61" t="s">
        <v>280</v>
      </c>
    </row>
    <row r="14" spans="1:7" ht="15.5" x14ac:dyDescent="0.35">
      <c r="A14" s="22" t="s">
        <v>16</v>
      </c>
      <c r="B14" s="10" t="s">
        <v>153</v>
      </c>
      <c r="C14" s="32">
        <v>53.39</v>
      </c>
      <c r="D14" s="32">
        <v>44.72</v>
      </c>
      <c r="E14" s="6">
        <v>3.9351851851851852E-4</v>
      </c>
      <c r="F14" s="6">
        <v>2.0023148148148148E-3</v>
      </c>
      <c r="G14" s="63" t="s">
        <v>280</v>
      </c>
    </row>
    <row r="15" spans="1:7" ht="16" thickBot="1" x14ac:dyDescent="0.4">
      <c r="A15" s="23" t="s">
        <v>16</v>
      </c>
      <c r="B15" s="24" t="s">
        <v>155</v>
      </c>
      <c r="C15" s="35">
        <v>76.790000000000006</v>
      </c>
      <c r="D15" s="35">
        <v>73.22</v>
      </c>
      <c r="E15" s="14">
        <v>1.1574074074074073E-4</v>
      </c>
      <c r="F15" s="14">
        <v>1.5856481481481479E-3</v>
      </c>
      <c r="G15" s="62" t="s">
        <v>280</v>
      </c>
    </row>
    <row r="16" spans="1:7" ht="15.5" x14ac:dyDescent="0.35">
      <c r="A16" s="59" t="s">
        <v>18</v>
      </c>
      <c r="B16" s="52" t="s">
        <v>157</v>
      </c>
      <c r="C16" s="54">
        <v>-0.24</v>
      </c>
      <c r="D16" s="54">
        <v>-0.74</v>
      </c>
      <c r="E16" s="60">
        <v>4.6296296296296294E-5</v>
      </c>
      <c r="F16" s="60">
        <v>8.7962962962962962E-4</v>
      </c>
      <c r="G16" s="61" t="s">
        <v>280</v>
      </c>
    </row>
    <row r="17" spans="1:7" ht="15.5" x14ac:dyDescent="0.35">
      <c r="A17" s="22" t="s">
        <v>18</v>
      </c>
      <c r="B17" s="10" t="s">
        <v>158</v>
      </c>
      <c r="C17" s="32">
        <v>1.59</v>
      </c>
      <c r="D17" s="32">
        <v>1.96</v>
      </c>
      <c r="E17" s="6">
        <v>1.273148148148148E-4</v>
      </c>
      <c r="F17" s="6">
        <v>2.5462962962962961E-3</v>
      </c>
      <c r="G17" s="63" t="s">
        <v>280</v>
      </c>
    </row>
    <row r="18" spans="1:7" ht="16" thickBot="1" x14ac:dyDescent="0.4">
      <c r="A18" s="23" t="s">
        <v>18</v>
      </c>
      <c r="B18" s="24" t="s">
        <v>160</v>
      </c>
      <c r="C18" s="35">
        <v>1.74</v>
      </c>
      <c r="D18" s="35">
        <v>3.46</v>
      </c>
      <c r="E18" s="14">
        <v>2.7777777777777778E-4</v>
      </c>
      <c r="F18" s="14">
        <v>1.1226851851851851E-3</v>
      </c>
      <c r="G18" s="62" t="s">
        <v>280</v>
      </c>
    </row>
    <row r="19" spans="1:7" x14ac:dyDescent="0.35">
      <c r="A19" s="3"/>
      <c r="B19" s="3"/>
      <c r="C19" s="3"/>
      <c r="D19" s="3"/>
      <c r="E19" s="3"/>
      <c r="F19" s="3"/>
      <c r="G19" s="3"/>
    </row>
  </sheetData>
  <autoFilter ref="A1:G18" xr:uid="{3C1A5B41-CF18-2D40-AD61-7063A6BA149B}"/>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07601-0DEF-4FAE-BC53-2B3E57EC8303}">
  <dimension ref="A2:AH70"/>
  <sheetViews>
    <sheetView tabSelected="1" topLeftCell="A17" zoomScale="53" zoomScaleNormal="53" workbookViewId="0">
      <selection activeCell="G50" sqref="G50"/>
    </sheetView>
  </sheetViews>
  <sheetFormatPr defaultColWidth="8.81640625" defaultRowHeight="14.5" x14ac:dyDescent="0.35"/>
  <cols>
    <col min="1" max="1" width="16.453125" style="316" bestFit="1" customWidth="1"/>
    <col min="2" max="2" width="16" style="316" customWidth="1"/>
    <col min="3" max="3" width="18.7265625" style="316" customWidth="1"/>
    <col min="4" max="4" width="15.453125" style="316" customWidth="1"/>
    <col min="5" max="5" width="15.26953125" style="316" customWidth="1"/>
    <col min="6" max="7" width="12.7265625" style="316" customWidth="1"/>
    <col min="8" max="8" width="13.7265625" style="316" customWidth="1"/>
    <col min="9" max="9" width="14.1796875" style="316" customWidth="1"/>
    <col min="10" max="10" width="13.7265625" style="316" customWidth="1"/>
    <col min="11" max="11" width="11.453125" style="316" bestFit="1" customWidth="1"/>
    <col min="12" max="12" width="11" style="316" bestFit="1" customWidth="1"/>
    <col min="13" max="15" width="8.81640625" style="316"/>
    <col min="16" max="16" width="9.453125" style="316" bestFit="1" customWidth="1"/>
    <col min="17" max="17" width="12" style="316" bestFit="1" customWidth="1"/>
    <col min="18" max="18" width="13.453125" style="316" bestFit="1" customWidth="1"/>
    <col min="19" max="20" width="8.81640625" style="316"/>
    <col min="21" max="21" width="10.453125" style="316" bestFit="1" customWidth="1"/>
    <col min="22" max="27" width="8.81640625" style="316"/>
    <col min="28" max="28" width="16" style="316" customWidth="1"/>
    <col min="29" max="16384" width="8.81640625" style="316"/>
  </cols>
  <sheetData>
    <row r="2" spans="1:34" ht="52" x14ac:dyDescent="0.6">
      <c r="A2" s="315" t="s">
        <v>0</v>
      </c>
      <c r="AB2" s="317" t="s">
        <v>3</v>
      </c>
      <c r="AC2" s="197" t="s">
        <v>8</v>
      </c>
      <c r="AD2" s="197" t="s">
        <v>10</v>
      </c>
      <c r="AE2" s="197" t="s">
        <v>12</v>
      </c>
      <c r="AF2" s="197" t="s">
        <v>14</v>
      </c>
      <c r="AG2" s="197" t="s">
        <v>16</v>
      </c>
      <c r="AH2" s="197" t="s">
        <v>18</v>
      </c>
    </row>
    <row r="3" spans="1:34" ht="29" x14ac:dyDescent="0.35">
      <c r="C3" s="318" t="s">
        <v>1</v>
      </c>
      <c r="D3" s="318"/>
      <c r="E3" s="318"/>
      <c r="F3" s="319" t="s">
        <v>2</v>
      </c>
      <c r="G3" s="319"/>
      <c r="H3" s="319"/>
      <c r="AB3" s="320" t="s">
        <v>76</v>
      </c>
      <c r="AC3" s="321"/>
      <c r="AD3" s="321"/>
      <c r="AE3" s="322">
        <v>-6.04</v>
      </c>
      <c r="AF3" s="322">
        <v>-1.2</v>
      </c>
      <c r="AG3" s="321"/>
      <c r="AH3" s="321"/>
    </row>
    <row r="4" spans="1:34" ht="15.5" x14ac:dyDescent="0.35">
      <c r="A4" s="317" t="s">
        <v>3</v>
      </c>
      <c r="B4" s="317" t="s">
        <v>4</v>
      </c>
      <c r="C4" s="323" t="s">
        <v>5</v>
      </c>
      <c r="D4" s="323" t="s">
        <v>6</v>
      </c>
      <c r="E4" s="323" t="s">
        <v>7</v>
      </c>
      <c r="F4" s="324" t="s">
        <v>5</v>
      </c>
      <c r="G4" s="324" t="s">
        <v>6</v>
      </c>
      <c r="H4" s="324" t="s">
        <v>7</v>
      </c>
      <c r="AB4" s="320" t="s">
        <v>78</v>
      </c>
      <c r="AC4" s="321"/>
      <c r="AD4" s="321"/>
      <c r="AE4" s="322">
        <v>-12.5</v>
      </c>
      <c r="AF4" s="325"/>
      <c r="AG4" s="322">
        <v>-0.93</v>
      </c>
      <c r="AH4" s="321"/>
    </row>
    <row r="5" spans="1:34" ht="31" x14ac:dyDescent="0.35">
      <c r="A5" s="197" t="s">
        <v>8</v>
      </c>
      <c r="B5" s="326" t="s">
        <v>9</v>
      </c>
      <c r="C5" s="327">
        <v>2.145</v>
      </c>
      <c r="D5" s="328">
        <v>0.65000000000000013</v>
      </c>
      <c r="E5" s="329">
        <v>-0.53</v>
      </c>
      <c r="F5" s="330">
        <v>2.1550000000000002</v>
      </c>
      <c r="G5" s="330">
        <v>0.63000000000000012</v>
      </c>
      <c r="H5" s="331">
        <v>-0.62333333333333341</v>
      </c>
      <c r="AB5" s="320" t="s">
        <v>79</v>
      </c>
      <c r="AC5" s="325"/>
      <c r="AD5" s="325"/>
      <c r="AE5" s="321"/>
      <c r="AF5" s="321"/>
      <c r="AG5" s="322">
        <v>-1.18</v>
      </c>
      <c r="AH5" s="325"/>
    </row>
    <row r="6" spans="1:34" ht="31" x14ac:dyDescent="0.35">
      <c r="A6" s="197" t="s">
        <v>10</v>
      </c>
      <c r="B6" s="326" t="s">
        <v>11</v>
      </c>
      <c r="C6" s="327">
        <v>-25.184999999999999</v>
      </c>
      <c r="D6" s="328">
        <v>-58.13</v>
      </c>
      <c r="E6" s="329">
        <v>-14.16</v>
      </c>
      <c r="F6" s="330">
        <v>5.01</v>
      </c>
      <c r="G6" s="330">
        <v>-24.419999999999998</v>
      </c>
      <c r="H6" s="331">
        <v>-16.23714285714286</v>
      </c>
      <c r="AB6" s="320" t="s">
        <v>229</v>
      </c>
      <c r="AC6" s="321"/>
      <c r="AD6" s="322">
        <v>-7.16</v>
      </c>
      <c r="AE6" s="321"/>
      <c r="AF6" s="322">
        <v>-0.56999999999999995</v>
      </c>
      <c r="AG6" s="321"/>
      <c r="AH6" s="325"/>
    </row>
    <row r="7" spans="1:34" ht="31" x14ac:dyDescent="0.35">
      <c r="A7" s="197" t="s">
        <v>12</v>
      </c>
      <c r="B7" s="326" t="s">
        <v>13</v>
      </c>
      <c r="C7" s="327">
        <v>12.705</v>
      </c>
      <c r="D7" s="328">
        <v>27.23</v>
      </c>
      <c r="E7" s="329">
        <v>-12.346</v>
      </c>
      <c r="F7" s="332">
        <v>22.09</v>
      </c>
      <c r="G7" s="332">
        <v>13.33</v>
      </c>
      <c r="H7" s="331">
        <v>-1.2549999999999999</v>
      </c>
      <c r="AB7" s="320" t="s">
        <v>230</v>
      </c>
      <c r="AC7" s="321"/>
      <c r="AD7" s="322">
        <v>-6.62</v>
      </c>
      <c r="AE7" s="325"/>
      <c r="AF7" s="325"/>
      <c r="AG7" s="325"/>
      <c r="AH7" s="325"/>
    </row>
    <row r="8" spans="1:34" ht="31" x14ac:dyDescent="0.35">
      <c r="A8" s="197" t="s">
        <v>14</v>
      </c>
      <c r="B8" s="326" t="s">
        <v>15</v>
      </c>
      <c r="C8" s="327">
        <v>-43.33</v>
      </c>
      <c r="D8" s="328">
        <v>5.4200000000000017</v>
      </c>
      <c r="E8" s="329">
        <v>-1.4666666666666668</v>
      </c>
      <c r="F8" s="330">
        <v>-50.04</v>
      </c>
      <c r="G8" s="330">
        <v>18.840000000000003</v>
      </c>
      <c r="H8" s="331">
        <v>-2.63</v>
      </c>
      <c r="AB8" s="320" t="s">
        <v>231</v>
      </c>
      <c r="AC8" s="321"/>
      <c r="AD8" s="321"/>
      <c r="AE8" s="322">
        <v>-40.68</v>
      </c>
      <c r="AF8" s="325"/>
      <c r="AG8" s="321"/>
      <c r="AH8" s="325"/>
    </row>
    <row r="9" spans="1:34" ht="31" x14ac:dyDescent="0.35">
      <c r="A9" s="197" t="s">
        <v>16</v>
      </c>
      <c r="B9" s="326" t="s">
        <v>17</v>
      </c>
      <c r="C9" s="327">
        <v>0.4850000000000001</v>
      </c>
      <c r="D9" s="328">
        <v>3.27</v>
      </c>
      <c r="E9" s="329">
        <v>-1.0371428571428571</v>
      </c>
      <c r="F9" s="330">
        <v>0.60000000000000009</v>
      </c>
      <c r="G9" s="330">
        <v>3.04</v>
      </c>
      <c r="H9" s="331">
        <v>-1.03</v>
      </c>
      <c r="AB9" s="320" t="s">
        <v>81</v>
      </c>
      <c r="AC9" s="333"/>
      <c r="AD9" s="333">
        <v>-6.41</v>
      </c>
      <c r="AE9" s="333"/>
      <c r="AF9" s="333"/>
      <c r="AG9" s="334"/>
      <c r="AH9" s="333"/>
    </row>
    <row r="10" spans="1:34" ht="31" x14ac:dyDescent="0.35">
      <c r="A10" s="197" t="s">
        <v>18</v>
      </c>
      <c r="B10" s="326" t="s">
        <v>19</v>
      </c>
      <c r="C10" s="327">
        <v>0.14500000000000002</v>
      </c>
      <c r="D10" s="328">
        <v>0.11000000000000001</v>
      </c>
      <c r="E10" s="329">
        <v>-0.95</v>
      </c>
      <c r="F10" s="330">
        <v>0.23500000000000001</v>
      </c>
      <c r="G10" s="330">
        <v>-7.0000000000000007E-2</v>
      </c>
      <c r="H10" s="331">
        <v>-0.95</v>
      </c>
      <c r="AB10" s="320" t="s">
        <v>232</v>
      </c>
      <c r="AC10" s="333"/>
      <c r="AD10" s="333">
        <v>-1.22</v>
      </c>
      <c r="AE10" s="333"/>
      <c r="AF10" s="333"/>
      <c r="AG10" s="334"/>
      <c r="AH10" s="333"/>
    </row>
    <row r="11" spans="1:34" ht="15.5" x14ac:dyDescent="0.35">
      <c r="AB11" s="320" t="s">
        <v>82</v>
      </c>
      <c r="AC11" s="333"/>
      <c r="AD11" s="333">
        <v>-5.45</v>
      </c>
      <c r="AE11" s="333"/>
      <c r="AF11" s="333"/>
      <c r="AG11" s="333"/>
      <c r="AH11" s="333"/>
    </row>
    <row r="12" spans="1:34" ht="78" x14ac:dyDescent="0.6">
      <c r="A12" s="315" t="s">
        <v>20</v>
      </c>
      <c r="AB12" s="320" t="s">
        <v>83</v>
      </c>
      <c r="AC12" s="333"/>
      <c r="AD12" s="333"/>
      <c r="AE12" s="333"/>
      <c r="AF12" s="333">
        <v>-2.63</v>
      </c>
      <c r="AG12" s="333"/>
      <c r="AH12" s="333"/>
    </row>
    <row r="13" spans="1:34" ht="15.5" x14ac:dyDescent="0.35">
      <c r="AB13" s="320" t="s">
        <v>86</v>
      </c>
      <c r="AC13" s="333">
        <v>-0.81</v>
      </c>
      <c r="AD13" s="334"/>
      <c r="AE13" s="333">
        <v>-1.76</v>
      </c>
      <c r="AF13" s="333"/>
      <c r="AG13" s="333">
        <v>-0.88</v>
      </c>
      <c r="AH13" s="333">
        <v>-0.68</v>
      </c>
    </row>
    <row r="14" spans="1:34" ht="31" x14ac:dyDescent="0.35">
      <c r="A14" s="317" t="s">
        <v>3</v>
      </c>
      <c r="B14" s="317" t="s">
        <v>4</v>
      </c>
      <c r="C14" s="320" t="s">
        <v>76</v>
      </c>
      <c r="D14" s="320" t="s">
        <v>78</v>
      </c>
      <c r="E14" s="320" t="s">
        <v>79</v>
      </c>
      <c r="F14" s="320" t="s">
        <v>229</v>
      </c>
      <c r="G14" s="320" t="s">
        <v>230</v>
      </c>
      <c r="H14" s="320" t="s">
        <v>231</v>
      </c>
      <c r="I14" s="320" t="s">
        <v>81</v>
      </c>
      <c r="J14" s="320" t="s">
        <v>232</v>
      </c>
      <c r="K14" s="320" t="s">
        <v>82</v>
      </c>
      <c r="L14" s="320" t="s">
        <v>83</v>
      </c>
      <c r="M14" s="320" t="s">
        <v>86</v>
      </c>
      <c r="N14" s="320" t="s">
        <v>86</v>
      </c>
      <c r="O14" s="320" t="s">
        <v>87</v>
      </c>
      <c r="P14" s="320" t="s">
        <v>233</v>
      </c>
      <c r="Q14" s="320" t="s">
        <v>89</v>
      </c>
      <c r="R14" s="320" t="s">
        <v>91</v>
      </c>
      <c r="S14" s="320" t="s">
        <v>234</v>
      </c>
      <c r="T14" s="320" t="s">
        <v>98</v>
      </c>
      <c r="U14" s="320" t="s">
        <v>99</v>
      </c>
      <c r="V14" s="320" t="s">
        <v>100</v>
      </c>
      <c r="AB14" s="320" t="s">
        <v>86</v>
      </c>
      <c r="AC14" s="333">
        <v>-0.7</v>
      </c>
      <c r="AD14" s="333"/>
      <c r="AE14" s="333"/>
      <c r="AF14" s="333"/>
      <c r="AG14" s="333">
        <v>-2.62</v>
      </c>
      <c r="AH14" s="333"/>
    </row>
    <row r="15" spans="1:34" ht="31" x14ac:dyDescent="0.35">
      <c r="A15" s="197" t="s">
        <v>8</v>
      </c>
      <c r="B15" s="326" t="s">
        <v>9</v>
      </c>
      <c r="C15" s="321"/>
      <c r="D15" s="321"/>
      <c r="E15" s="325"/>
      <c r="F15" s="321"/>
      <c r="G15" s="321"/>
      <c r="H15" s="321"/>
      <c r="I15" s="325"/>
      <c r="J15" s="325"/>
      <c r="K15" s="325"/>
      <c r="L15" s="325"/>
      <c r="M15" s="322">
        <v>-0.81</v>
      </c>
      <c r="N15" s="322">
        <v>-0.7</v>
      </c>
      <c r="O15" s="325"/>
      <c r="P15" s="325"/>
      <c r="Q15" s="325"/>
      <c r="R15" s="325"/>
      <c r="S15" s="325"/>
      <c r="T15" s="322">
        <v>-0.36</v>
      </c>
      <c r="U15" s="325"/>
      <c r="V15" s="325"/>
      <c r="AB15" s="320" t="s">
        <v>87</v>
      </c>
      <c r="AC15" s="333"/>
      <c r="AD15" s="333">
        <v>-18.809999999999999</v>
      </c>
      <c r="AE15" s="333"/>
      <c r="AF15" s="333"/>
      <c r="AG15" s="333"/>
      <c r="AH15" s="333"/>
    </row>
    <row r="16" spans="1:34" ht="31" x14ac:dyDescent="0.35">
      <c r="A16" s="197" t="s">
        <v>10</v>
      </c>
      <c r="B16" s="326" t="s">
        <v>11</v>
      </c>
      <c r="C16" s="321"/>
      <c r="D16" s="321"/>
      <c r="E16" s="325"/>
      <c r="F16" s="322">
        <v>-7.16</v>
      </c>
      <c r="G16" s="322">
        <v>-6.62</v>
      </c>
      <c r="H16" s="321"/>
      <c r="I16" s="322">
        <v>-6.41</v>
      </c>
      <c r="J16" s="322">
        <v>-1.22</v>
      </c>
      <c r="K16" s="322">
        <v>-5.45</v>
      </c>
      <c r="L16" s="325"/>
      <c r="M16" s="321"/>
      <c r="N16" s="325"/>
      <c r="O16" s="322">
        <v>-18.809999999999999</v>
      </c>
      <c r="P16" s="322">
        <v>-12.89</v>
      </c>
      <c r="Q16" s="322">
        <v>-56.71</v>
      </c>
      <c r="R16" s="322">
        <v>-12.17</v>
      </c>
      <c r="S16" s="325"/>
      <c r="T16" s="321"/>
      <c r="U16" s="321"/>
      <c r="V16" s="321"/>
      <c r="AB16" s="320" t="s">
        <v>233</v>
      </c>
      <c r="AC16" s="333"/>
      <c r="AD16" s="333">
        <v>-12.89</v>
      </c>
      <c r="AE16" s="333"/>
      <c r="AF16" s="333"/>
      <c r="AG16" s="333"/>
      <c r="AH16" s="333"/>
    </row>
    <row r="17" spans="1:34" ht="31" x14ac:dyDescent="0.35">
      <c r="A17" s="197" t="s">
        <v>12</v>
      </c>
      <c r="B17" s="326" t="s">
        <v>13</v>
      </c>
      <c r="C17" s="322">
        <v>-6.04</v>
      </c>
      <c r="D17" s="322">
        <v>-12.5</v>
      </c>
      <c r="E17" s="321"/>
      <c r="F17" s="321"/>
      <c r="G17" s="325"/>
      <c r="H17" s="322">
        <v>-40.68</v>
      </c>
      <c r="I17" s="325"/>
      <c r="J17" s="325"/>
      <c r="K17" s="325"/>
      <c r="L17" s="325"/>
      <c r="M17" s="322">
        <v>-1.76</v>
      </c>
      <c r="N17" s="325"/>
      <c r="O17" s="325"/>
      <c r="P17" s="325"/>
      <c r="Q17" s="325"/>
      <c r="R17" s="325"/>
      <c r="S17" s="322">
        <v>-0.75</v>
      </c>
      <c r="T17" s="325"/>
      <c r="U17" s="325"/>
      <c r="V17" s="325"/>
      <c r="AB17" s="320" t="s">
        <v>89</v>
      </c>
      <c r="AC17" s="333"/>
      <c r="AD17" s="333">
        <v>-56.71</v>
      </c>
      <c r="AE17" s="333"/>
      <c r="AF17" s="333"/>
      <c r="AG17" s="333"/>
      <c r="AH17" s="333"/>
    </row>
    <row r="18" spans="1:34" ht="31" x14ac:dyDescent="0.35">
      <c r="A18" s="197" t="s">
        <v>14</v>
      </c>
      <c r="B18" s="326" t="s">
        <v>15</v>
      </c>
      <c r="C18" s="322">
        <v>-1.2</v>
      </c>
      <c r="D18" s="325"/>
      <c r="E18" s="321"/>
      <c r="F18" s="322">
        <v>-0.56999999999999995</v>
      </c>
      <c r="G18" s="325"/>
      <c r="H18" s="325"/>
      <c r="I18" s="325"/>
      <c r="J18" s="325"/>
      <c r="K18" s="325"/>
      <c r="L18" s="322">
        <v>-2.63</v>
      </c>
      <c r="M18" s="325"/>
      <c r="N18" s="325"/>
      <c r="O18" s="325"/>
      <c r="P18" s="325"/>
      <c r="Q18" s="325"/>
      <c r="R18" s="325"/>
      <c r="S18" s="325"/>
      <c r="T18" s="325"/>
      <c r="U18" s="325"/>
      <c r="V18" s="325"/>
      <c r="AB18" s="320" t="s">
        <v>91</v>
      </c>
      <c r="AC18" s="333"/>
      <c r="AD18" s="333">
        <v>-12.17</v>
      </c>
      <c r="AE18" s="333"/>
      <c r="AF18" s="333"/>
      <c r="AG18" s="333"/>
      <c r="AH18" s="333"/>
    </row>
    <row r="19" spans="1:34" ht="31" x14ac:dyDescent="0.35">
      <c r="A19" s="197" t="s">
        <v>16</v>
      </c>
      <c r="B19" s="326" t="s">
        <v>17</v>
      </c>
      <c r="C19" s="321"/>
      <c r="D19" s="322">
        <v>-0.93</v>
      </c>
      <c r="E19" s="322">
        <v>-1.18</v>
      </c>
      <c r="F19" s="321"/>
      <c r="G19" s="325"/>
      <c r="H19" s="321"/>
      <c r="I19" s="321"/>
      <c r="J19" s="321"/>
      <c r="K19" s="325"/>
      <c r="L19" s="325"/>
      <c r="M19" s="322">
        <v>-0.88</v>
      </c>
      <c r="N19" s="322">
        <v>-2.62</v>
      </c>
      <c r="O19" s="325"/>
      <c r="P19" s="325"/>
      <c r="Q19" s="325"/>
      <c r="R19" s="325"/>
      <c r="S19" s="322">
        <v>-0.48</v>
      </c>
      <c r="T19" s="322">
        <v>-0.59</v>
      </c>
      <c r="U19" s="322">
        <v>-0.57999999999999996</v>
      </c>
      <c r="V19" s="325"/>
      <c r="AB19" s="320" t="s">
        <v>234</v>
      </c>
      <c r="AC19" s="333"/>
      <c r="AD19" s="333"/>
      <c r="AE19" s="333">
        <v>-0.75</v>
      </c>
      <c r="AF19" s="333"/>
      <c r="AG19" s="333">
        <v>-0.48</v>
      </c>
      <c r="AH19" s="333"/>
    </row>
    <row r="20" spans="1:34" ht="31" x14ac:dyDescent="0.35">
      <c r="A20" s="197" t="s">
        <v>18</v>
      </c>
      <c r="B20" s="326" t="s">
        <v>19</v>
      </c>
      <c r="C20" s="321"/>
      <c r="D20" s="321"/>
      <c r="E20" s="325"/>
      <c r="F20" s="325"/>
      <c r="G20" s="325"/>
      <c r="H20" s="325"/>
      <c r="I20" s="325"/>
      <c r="J20" s="325"/>
      <c r="K20" s="325"/>
      <c r="L20" s="325"/>
      <c r="M20" s="322">
        <v>-0.68</v>
      </c>
      <c r="N20" s="325"/>
      <c r="O20" s="325"/>
      <c r="P20" s="325"/>
      <c r="Q20" s="325"/>
      <c r="R20" s="325"/>
      <c r="S20" s="325"/>
      <c r="T20" s="325"/>
      <c r="U20" s="322">
        <v>-1.22</v>
      </c>
      <c r="V20" s="325"/>
      <c r="AB20" s="320" t="s">
        <v>98</v>
      </c>
      <c r="AC20" s="333">
        <v>-0.36</v>
      </c>
      <c r="AD20" s="334"/>
      <c r="AE20" s="333"/>
      <c r="AF20" s="333"/>
      <c r="AG20" s="333">
        <v>-0.59</v>
      </c>
      <c r="AH20" s="333"/>
    </row>
    <row r="21" spans="1:34" ht="15.5" x14ac:dyDescent="0.35">
      <c r="AB21" s="320" t="s">
        <v>99</v>
      </c>
      <c r="AC21" s="333"/>
      <c r="AD21" s="334"/>
      <c r="AE21" s="333"/>
      <c r="AF21" s="333"/>
      <c r="AG21" s="333">
        <v>-0.57999999999999996</v>
      </c>
      <c r="AH21" s="333">
        <v>-1.22</v>
      </c>
    </row>
    <row r="22" spans="1:34" ht="130" x14ac:dyDescent="0.6">
      <c r="A22" s="315" t="s">
        <v>118</v>
      </c>
      <c r="AB22" s="320" t="s">
        <v>100</v>
      </c>
      <c r="AC22" s="325"/>
      <c r="AD22" s="321"/>
      <c r="AE22" s="325"/>
      <c r="AF22" s="325"/>
      <c r="AG22" s="325"/>
      <c r="AH22" s="325"/>
    </row>
    <row r="23" spans="1:34" ht="15.5" x14ac:dyDescent="0.35">
      <c r="AB23" s="335" t="s">
        <v>235</v>
      </c>
      <c r="AC23" s="316">
        <f>COUNT(AC3:AC22)</f>
        <v>3</v>
      </c>
      <c r="AD23" s="316">
        <f t="shared" ref="AD23:AH23" si="0">COUNT(AD3:AD22)</f>
        <v>9</v>
      </c>
      <c r="AE23" s="316">
        <f t="shared" si="0"/>
        <v>5</v>
      </c>
      <c r="AF23" s="316">
        <f t="shared" si="0"/>
        <v>3</v>
      </c>
      <c r="AG23" s="316">
        <f t="shared" si="0"/>
        <v>7</v>
      </c>
      <c r="AH23" s="316">
        <f t="shared" si="0"/>
        <v>2</v>
      </c>
    </row>
    <row r="24" spans="1:34" ht="29.5" thickBot="1" x14ac:dyDescent="0.4">
      <c r="A24" s="336" t="s">
        <v>3</v>
      </c>
      <c r="B24" s="336" t="s">
        <v>236</v>
      </c>
      <c r="C24" s="337" t="s">
        <v>4</v>
      </c>
      <c r="D24" s="177" t="s">
        <v>119</v>
      </c>
      <c r="E24" s="177" t="s">
        <v>120</v>
      </c>
      <c r="F24" s="177" t="s">
        <v>121</v>
      </c>
      <c r="G24" s="337" t="s">
        <v>122</v>
      </c>
      <c r="H24" s="337" t="s">
        <v>6</v>
      </c>
      <c r="I24" s="338" t="s">
        <v>7</v>
      </c>
      <c r="AB24" s="335" t="s">
        <v>169</v>
      </c>
      <c r="AC24" s="316">
        <f>AVERAGE(AC3:AC22)</f>
        <v>-0.62333333333333341</v>
      </c>
      <c r="AD24" s="316">
        <f t="shared" ref="AD24:AH24" si="1">AVERAGE(AD3:AD22)</f>
        <v>-14.160000000000002</v>
      </c>
      <c r="AE24" s="316">
        <f t="shared" si="1"/>
        <v>-12.346</v>
      </c>
      <c r="AF24" s="316">
        <f t="shared" si="1"/>
        <v>-1.4666666666666668</v>
      </c>
      <c r="AG24" s="316">
        <f t="shared" si="1"/>
        <v>-1.0371428571428571</v>
      </c>
      <c r="AH24" s="316">
        <f t="shared" si="1"/>
        <v>-0.95</v>
      </c>
    </row>
    <row r="25" spans="1:34" ht="31.5" thickBot="1" x14ac:dyDescent="0.4">
      <c r="A25" s="339" t="s">
        <v>8</v>
      </c>
      <c r="B25" s="339" t="s">
        <v>237</v>
      </c>
      <c r="C25" s="340" t="s">
        <v>123</v>
      </c>
      <c r="D25" s="341" t="s">
        <v>124</v>
      </c>
      <c r="E25" s="341" t="s">
        <v>125</v>
      </c>
      <c r="F25" s="342" t="s">
        <v>126</v>
      </c>
      <c r="G25" s="343" t="s">
        <v>111</v>
      </c>
      <c r="H25" s="343" t="s">
        <v>111</v>
      </c>
      <c r="I25" s="344" t="s">
        <v>111</v>
      </c>
      <c r="AB25" s="335" t="s">
        <v>238</v>
      </c>
      <c r="AC25" s="345">
        <f>AVERAGE(AC9:AC21)</f>
        <v>-0.62333333333333341</v>
      </c>
      <c r="AD25" s="345">
        <f t="shared" ref="AD25:AH25" si="2">AVERAGE(AD9:AD21)</f>
        <v>-16.23714285714286</v>
      </c>
      <c r="AE25" s="345">
        <f t="shared" si="2"/>
        <v>-1.2549999999999999</v>
      </c>
      <c r="AF25" s="345">
        <f t="shared" si="2"/>
        <v>-2.63</v>
      </c>
      <c r="AG25" s="345">
        <f t="shared" si="2"/>
        <v>-1.03</v>
      </c>
      <c r="AH25" s="345">
        <f t="shared" si="2"/>
        <v>-0.95</v>
      </c>
    </row>
    <row r="26" spans="1:34" ht="31.5" thickBot="1" x14ac:dyDescent="0.4">
      <c r="A26" s="339" t="s">
        <v>10</v>
      </c>
      <c r="B26" s="339" t="s">
        <v>239</v>
      </c>
      <c r="C26" s="341" t="s">
        <v>134</v>
      </c>
      <c r="D26" s="341" t="s">
        <v>124</v>
      </c>
      <c r="E26" s="341" t="s">
        <v>125</v>
      </c>
      <c r="F26" s="342" t="s">
        <v>126</v>
      </c>
      <c r="G26" s="346">
        <v>-34.085000000000001</v>
      </c>
      <c r="H26" s="346">
        <v>-0.17000000000000171</v>
      </c>
      <c r="I26" s="347">
        <v>-0.62</v>
      </c>
    </row>
    <row r="27" spans="1:34" ht="31.5" thickBot="1" x14ac:dyDescent="0.4">
      <c r="A27" s="339" t="s">
        <v>12</v>
      </c>
      <c r="B27" s="339" t="s">
        <v>240</v>
      </c>
      <c r="C27" s="341" t="s">
        <v>139</v>
      </c>
      <c r="D27" s="341" t="s">
        <v>140</v>
      </c>
      <c r="E27" s="341" t="s">
        <v>125</v>
      </c>
      <c r="F27" s="342" t="s">
        <v>126</v>
      </c>
      <c r="G27" s="346">
        <v>67.31</v>
      </c>
      <c r="H27" s="346">
        <v>-2.9200000000000017</v>
      </c>
      <c r="I27" s="347">
        <v>-3.6059999999999994</v>
      </c>
    </row>
    <row r="28" spans="1:34" ht="31.5" thickBot="1" x14ac:dyDescent="0.4">
      <c r="A28" s="339" t="s">
        <v>14</v>
      </c>
      <c r="B28" s="339" t="s">
        <v>241</v>
      </c>
      <c r="C28" s="341" t="s">
        <v>145</v>
      </c>
      <c r="D28" s="341" t="s">
        <v>146</v>
      </c>
      <c r="E28" s="341" t="s">
        <v>125</v>
      </c>
      <c r="F28" s="342" t="s">
        <v>126</v>
      </c>
      <c r="G28" s="346">
        <v>-47.9</v>
      </c>
      <c r="H28" s="346">
        <v>0.79999999999999716</v>
      </c>
      <c r="I28" s="347">
        <v>-3</v>
      </c>
    </row>
    <row r="29" spans="1:34" ht="31.5" thickBot="1" x14ac:dyDescent="0.4">
      <c r="A29" s="339" t="s">
        <v>16</v>
      </c>
      <c r="B29" s="339" t="s">
        <v>242</v>
      </c>
      <c r="C29" s="341" t="s">
        <v>151</v>
      </c>
      <c r="D29" s="341" t="s">
        <v>152</v>
      </c>
      <c r="E29" s="341" t="s">
        <v>125</v>
      </c>
      <c r="F29" s="342" t="s">
        <v>126</v>
      </c>
      <c r="G29" s="346">
        <v>45.564999999999998</v>
      </c>
      <c r="H29" s="346">
        <v>0.21000000000000085</v>
      </c>
      <c r="I29" s="347">
        <v>-0.57999999999999996</v>
      </c>
    </row>
    <row r="30" spans="1:34" ht="31.5" thickBot="1" x14ac:dyDescent="0.4">
      <c r="A30" s="339" t="s">
        <v>18</v>
      </c>
      <c r="B30" s="339" t="s">
        <v>243</v>
      </c>
      <c r="C30" s="341" t="s">
        <v>157</v>
      </c>
      <c r="D30" s="341" t="s">
        <v>140</v>
      </c>
      <c r="E30" s="341" t="s">
        <v>125</v>
      </c>
      <c r="F30" s="342" t="s">
        <v>126</v>
      </c>
      <c r="G30" s="346">
        <v>-0.49</v>
      </c>
      <c r="H30" s="346">
        <v>-0.5</v>
      </c>
      <c r="I30" s="347">
        <v>-0.63333333333333341</v>
      </c>
    </row>
    <row r="31" spans="1:34" ht="31.5" thickBot="1" x14ac:dyDescent="0.4">
      <c r="A31" s="339" t="s">
        <v>8</v>
      </c>
      <c r="B31" s="339" t="s">
        <v>237</v>
      </c>
      <c r="C31" s="341" t="s">
        <v>127</v>
      </c>
      <c r="D31" s="341" t="s">
        <v>128</v>
      </c>
      <c r="E31" s="341" t="s">
        <v>129</v>
      </c>
      <c r="F31" s="342" t="s">
        <v>130</v>
      </c>
      <c r="G31" s="346">
        <v>2.6349999999999998</v>
      </c>
      <c r="H31" s="346">
        <v>-9.0000000000000302E-2</v>
      </c>
      <c r="I31" s="347">
        <v>-0.52666666666666673</v>
      </c>
    </row>
    <row r="32" spans="1:34" ht="31.5" thickBot="1" x14ac:dyDescent="0.4">
      <c r="A32" s="339" t="s">
        <v>10</v>
      </c>
      <c r="B32" s="339" t="s">
        <v>239</v>
      </c>
      <c r="C32" s="341" t="s">
        <v>135</v>
      </c>
      <c r="D32" s="341" t="s">
        <v>136</v>
      </c>
      <c r="E32" s="341" t="s">
        <v>129</v>
      </c>
      <c r="F32" s="342" t="s">
        <v>130</v>
      </c>
      <c r="G32" s="346">
        <v>-82.004999999999995</v>
      </c>
      <c r="H32" s="346">
        <v>18.049999999999997</v>
      </c>
      <c r="I32" s="347">
        <v>-0.36499999999999999</v>
      </c>
    </row>
    <row r="33" spans="1:13" ht="31.5" thickBot="1" x14ac:dyDescent="0.4">
      <c r="A33" s="339" t="s">
        <v>12</v>
      </c>
      <c r="B33" s="339" t="s">
        <v>240</v>
      </c>
      <c r="C33" s="341" t="s">
        <v>141</v>
      </c>
      <c r="D33" s="341" t="s">
        <v>142</v>
      </c>
      <c r="E33" s="341" t="s">
        <v>129</v>
      </c>
      <c r="F33" s="342" t="s">
        <v>130</v>
      </c>
      <c r="G33" s="346">
        <v>82.990000000000009</v>
      </c>
      <c r="H33" s="346">
        <v>-1.1799999999999926</v>
      </c>
      <c r="I33" s="347">
        <v>-2.9166666666666665</v>
      </c>
    </row>
    <row r="34" spans="1:13" ht="31.5" thickBot="1" x14ac:dyDescent="0.4">
      <c r="A34" s="339" t="s">
        <v>14</v>
      </c>
      <c r="B34" s="339" t="s">
        <v>241</v>
      </c>
      <c r="C34" s="341" t="s">
        <v>147</v>
      </c>
      <c r="D34" s="341" t="s">
        <v>148</v>
      </c>
      <c r="E34" s="341" t="s">
        <v>129</v>
      </c>
      <c r="F34" s="342" t="s">
        <v>130</v>
      </c>
      <c r="G34" s="346">
        <v>-71.27</v>
      </c>
      <c r="H34" s="346">
        <v>0.12000000000000455</v>
      </c>
      <c r="I34" s="347">
        <v>-0.63</v>
      </c>
    </row>
    <row r="35" spans="1:13" ht="31.5" thickBot="1" x14ac:dyDescent="0.4">
      <c r="A35" s="339" t="s">
        <v>16</v>
      </c>
      <c r="B35" s="339" t="s">
        <v>242</v>
      </c>
      <c r="C35" s="341" t="s">
        <v>153</v>
      </c>
      <c r="D35" s="341" t="s">
        <v>154</v>
      </c>
      <c r="E35" s="341" t="s">
        <v>129</v>
      </c>
      <c r="F35" s="342" t="s">
        <v>130</v>
      </c>
      <c r="G35" s="346">
        <v>49.055</v>
      </c>
      <c r="H35" s="346">
        <v>-8.6700000000000017</v>
      </c>
      <c r="I35" s="347">
        <v>-3.6733333333333333</v>
      </c>
    </row>
    <row r="36" spans="1:13" ht="31.5" thickBot="1" x14ac:dyDescent="0.4">
      <c r="A36" s="339" t="s">
        <v>18</v>
      </c>
      <c r="B36" s="339" t="s">
        <v>243</v>
      </c>
      <c r="C36" s="341" t="s">
        <v>158</v>
      </c>
      <c r="D36" s="341" t="s">
        <v>159</v>
      </c>
      <c r="E36" s="341" t="s">
        <v>129</v>
      </c>
      <c r="F36" s="342" t="s">
        <v>130</v>
      </c>
      <c r="G36" s="346">
        <v>1.7749999999999999</v>
      </c>
      <c r="H36" s="346">
        <v>0.36999999999999988</v>
      </c>
      <c r="I36" s="347">
        <v>-0.69</v>
      </c>
    </row>
    <row r="37" spans="1:13" ht="31.5" thickBot="1" x14ac:dyDescent="0.4">
      <c r="A37" s="339" t="s">
        <v>8</v>
      </c>
      <c r="B37" s="339" t="s">
        <v>237</v>
      </c>
      <c r="C37" s="348" t="s">
        <v>131</v>
      </c>
      <c r="D37" s="349" t="s">
        <v>111</v>
      </c>
      <c r="E37" s="350" t="s">
        <v>132</v>
      </c>
      <c r="F37" s="351" t="s">
        <v>133</v>
      </c>
      <c r="G37" s="349" t="s">
        <v>111</v>
      </c>
      <c r="H37" s="349" t="s">
        <v>111</v>
      </c>
      <c r="I37" s="352" t="s">
        <v>111</v>
      </c>
    </row>
    <row r="38" spans="1:13" ht="31.5" thickBot="1" x14ac:dyDescent="0.4">
      <c r="A38" s="339" t="s">
        <v>10</v>
      </c>
      <c r="B38" s="339" t="s">
        <v>239</v>
      </c>
      <c r="C38" s="341" t="s">
        <v>137</v>
      </c>
      <c r="D38" s="341" t="s">
        <v>138</v>
      </c>
      <c r="E38" s="341" t="s">
        <v>132</v>
      </c>
      <c r="F38" s="351" t="s">
        <v>133</v>
      </c>
      <c r="G38" s="346">
        <v>-74.484999999999999</v>
      </c>
      <c r="H38" s="346">
        <v>5.4300000000000068</v>
      </c>
      <c r="I38" s="347">
        <v>-1.1199999999999999</v>
      </c>
    </row>
    <row r="39" spans="1:13" ht="31.5" thickBot="1" x14ac:dyDescent="0.4">
      <c r="A39" s="339" t="s">
        <v>12</v>
      </c>
      <c r="B39" s="339" t="s">
        <v>240</v>
      </c>
      <c r="C39" s="341" t="s">
        <v>143</v>
      </c>
      <c r="D39" s="341" t="s">
        <v>144</v>
      </c>
      <c r="E39" s="341" t="s">
        <v>132</v>
      </c>
      <c r="F39" s="351" t="s">
        <v>133</v>
      </c>
      <c r="G39" s="346">
        <v>51.254999999999995</v>
      </c>
      <c r="H39" s="346">
        <v>-3.7700000000000031</v>
      </c>
      <c r="I39" s="347">
        <v>-0.72499999999999998</v>
      </c>
    </row>
    <row r="40" spans="1:13" ht="31.5" thickBot="1" x14ac:dyDescent="0.4">
      <c r="A40" s="339" t="s">
        <v>14</v>
      </c>
      <c r="B40" s="339" t="s">
        <v>241</v>
      </c>
      <c r="C40" s="341" t="s">
        <v>149</v>
      </c>
      <c r="D40" s="341" t="s">
        <v>150</v>
      </c>
      <c r="E40" s="341" t="s">
        <v>132</v>
      </c>
      <c r="F40" s="351" t="s">
        <v>133</v>
      </c>
      <c r="G40" s="346">
        <v>0.41500000000000004</v>
      </c>
      <c r="H40" s="346">
        <v>-0.43</v>
      </c>
      <c r="I40" s="347">
        <v>0</v>
      </c>
    </row>
    <row r="41" spans="1:13" ht="31.5" thickBot="1" x14ac:dyDescent="0.4">
      <c r="A41" s="339" t="s">
        <v>16</v>
      </c>
      <c r="B41" s="339" t="s">
        <v>242</v>
      </c>
      <c r="C41" s="341" t="s">
        <v>155</v>
      </c>
      <c r="D41" s="341" t="s">
        <v>156</v>
      </c>
      <c r="E41" s="341" t="s">
        <v>132</v>
      </c>
      <c r="F41" s="351" t="s">
        <v>133</v>
      </c>
      <c r="G41" s="346">
        <v>75.004999999999995</v>
      </c>
      <c r="H41" s="346">
        <v>-3.5700000000000074</v>
      </c>
      <c r="I41" s="347">
        <v>-0.995</v>
      </c>
    </row>
    <row r="42" spans="1:13" ht="31.5" thickBot="1" x14ac:dyDescent="0.4">
      <c r="A42" s="353" t="s">
        <v>18</v>
      </c>
      <c r="B42" s="339" t="s">
        <v>243</v>
      </c>
      <c r="C42" s="354" t="s">
        <v>160</v>
      </c>
      <c r="D42" s="354" t="s">
        <v>161</v>
      </c>
      <c r="E42" s="354" t="s">
        <v>132</v>
      </c>
      <c r="F42" s="351" t="s">
        <v>133</v>
      </c>
      <c r="G42" s="355">
        <v>2.6</v>
      </c>
      <c r="H42" s="355">
        <v>1.72</v>
      </c>
      <c r="I42" s="356">
        <v>-0.43000000000000005</v>
      </c>
    </row>
    <row r="44" spans="1:13" ht="156" x14ac:dyDescent="0.6">
      <c r="A44" s="315" t="s">
        <v>162</v>
      </c>
    </row>
    <row r="46" spans="1:13" ht="34.5" customHeight="1" thickBot="1" x14ac:dyDescent="0.4">
      <c r="A46" s="336" t="s">
        <v>3</v>
      </c>
      <c r="B46" s="336" t="s">
        <v>236</v>
      </c>
      <c r="C46" s="337" t="s">
        <v>4</v>
      </c>
      <c r="D46" s="192" t="s">
        <v>119</v>
      </c>
      <c r="E46" s="192" t="s">
        <v>120</v>
      </c>
      <c r="F46" s="177" t="s">
        <v>121</v>
      </c>
      <c r="G46" s="357" t="s">
        <v>163</v>
      </c>
      <c r="H46" s="357" t="s">
        <v>164</v>
      </c>
      <c r="I46" s="357" t="s">
        <v>165</v>
      </c>
      <c r="J46" s="357" t="s">
        <v>166</v>
      </c>
      <c r="K46" s="357" t="s">
        <v>167</v>
      </c>
      <c r="L46" s="358" t="s">
        <v>168</v>
      </c>
      <c r="M46" s="359" t="s">
        <v>244</v>
      </c>
    </row>
    <row r="47" spans="1:13" ht="31.5" thickBot="1" x14ac:dyDescent="0.4">
      <c r="A47" s="360" t="s">
        <v>8</v>
      </c>
      <c r="B47" s="339" t="s">
        <v>237</v>
      </c>
      <c r="C47" s="361" t="s">
        <v>123</v>
      </c>
      <c r="D47" s="362" t="s">
        <v>124</v>
      </c>
      <c r="E47" s="362" t="s">
        <v>125</v>
      </c>
      <c r="F47" s="342" t="s">
        <v>126</v>
      </c>
      <c r="G47" s="363" t="s">
        <v>111</v>
      </c>
      <c r="H47" s="363" t="s">
        <v>111</v>
      </c>
      <c r="I47" s="363" t="s">
        <v>111</v>
      </c>
      <c r="J47" s="363" t="s">
        <v>111</v>
      </c>
      <c r="K47" s="363" t="s">
        <v>111</v>
      </c>
      <c r="L47" s="364" t="s">
        <v>111</v>
      </c>
      <c r="M47" s="316" t="s">
        <v>111</v>
      </c>
    </row>
    <row r="48" spans="1:13" ht="31.5" thickBot="1" x14ac:dyDescent="0.4">
      <c r="A48" s="339" t="s">
        <v>8</v>
      </c>
      <c r="B48" s="339" t="s">
        <v>237</v>
      </c>
      <c r="C48" s="365" t="s">
        <v>127</v>
      </c>
      <c r="D48" s="341" t="s">
        <v>128</v>
      </c>
      <c r="E48" s="341" t="s">
        <v>129</v>
      </c>
      <c r="F48" s="342" t="s">
        <v>130</v>
      </c>
      <c r="G48" s="346">
        <v>-7.0000000000000007E-2</v>
      </c>
      <c r="H48" s="366" t="s">
        <v>111</v>
      </c>
      <c r="I48" s="367" t="s">
        <v>111</v>
      </c>
      <c r="J48" s="368">
        <v>-1.02</v>
      </c>
      <c r="K48" s="369">
        <v>-0.49</v>
      </c>
      <c r="L48" s="370" t="s">
        <v>111</v>
      </c>
      <c r="M48" s="316">
        <f>AVERAGE(Table25[[#This Row],[Glasgow '#1]:[Algometry '#3]])</f>
        <v>-0.52666666666666673</v>
      </c>
    </row>
    <row r="49" spans="1:13" ht="31.5" thickBot="1" x14ac:dyDescent="0.4">
      <c r="A49" s="360" t="s">
        <v>8</v>
      </c>
      <c r="B49" s="339" t="s">
        <v>237</v>
      </c>
      <c r="C49" s="371" t="s">
        <v>131</v>
      </c>
      <c r="D49" s="349" t="s">
        <v>111</v>
      </c>
      <c r="E49" s="350" t="s">
        <v>132</v>
      </c>
      <c r="F49" s="351" t="s">
        <v>133</v>
      </c>
      <c r="G49" s="343" t="s">
        <v>111</v>
      </c>
      <c r="H49" s="372" t="s">
        <v>111</v>
      </c>
      <c r="I49" s="372" t="s">
        <v>111</v>
      </c>
      <c r="J49" s="373" t="s">
        <v>111</v>
      </c>
      <c r="K49" s="374" t="s">
        <v>111</v>
      </c>
      <c r="L49" s="370" t="s">
        <v>111</v>
      </c>
      <c r="M49" s="316" t="s">
        <v>111</v>
      </c>
    </row>
    <row r="50" spans="1:13" ht="31.5" thickBot="1" x14ac:dyDescent="0.4">
      <c r="A50" s="339" t="s">
        <v>10</v>
      </c>
      <c r="B50" s="339" t="s">
        <v>239</v>
      </c>
      <c r="C50" s="365" t="s">
        <v>134</v>
      </c>
      <c r="D50" s="341" t="s">
        <v>124</v>
      </c>
      <c r="E50" s="341" t="s">
        <v>125</v>
      </c>
      <c r="F50" s="342" t="s">
        <v>126</v>
      </c>
      <c r="G50" s="346">
        <v>-0.62</v>
      </c>
      <c r="H50" s="366" t="s">
        <v>111</v>
      </c>
      <c r="I50" s="367" t="s">
        <v>111</v>
      </c>
      <c r="J50" s="367" t="s">
        <v>111</v>
      </c>
      <c r="K50" s="367" t="s">
        <v>111</v>
      </c>
      <c r="L50" s="370" t="s">
        <v>111</v>
      </c>
      <c r="M50" s="316">
        <f>AVERAGE(Table25[[#This Row],[Glasgow '#1]:[Algometry '#3]])</f>
        <v>-0.62</v>
      </c>
    </row>
    <row r="51" spans="1:13" ht="31.5" thickBot="1" x14ac:dyDescent="0.4">
      <c r="A51" s="339" t="s">
        <v>10</v>
      </c>
      <c r="B51" s="339" t="s">
        <v>239</v>
      </c>
      <c r="C51" s="365" t="s">
        <v>135</v>
      </c>
      <c r="D51" s="362" t="s">
        <v>136</v>
      </c>
      <c r="E51" s="362" t="s">
        <v>129</v>
      </c>
      <c r="F51" s="342" t="s">
        <v>130</v>
      </c>
      <c r="G51" s="346">
        <v>0</v>
      </c>
      <c r="H51" s="372" t="s">
        <v>111</v>
      </c>
      <c r="I51" s="367" t="s">
        <v>111</v>
      </c>
      <c r="J51" s="368">
        <v>-0.73</v>
      </c>
      <c r="K51" s="367" t="s">
        <v>111</v>
      </c>
      <c r="L51" s="370" t="s">
        <v>111</v>
      </c>
      <c r="M51" s="316">
        <f>AVERAGE(Table25[[#This Row],[Glasgow '#1]:[Algometry '#3]])</f>
        <v>-0.36499999999999999</v>
      </c>
    </row>
    <row r="52" spans="1:13" ht="31.5" thickBot="1" x14ac:dyDescent="0.4">
      <c r="A52" s="339" t="s">
        <v>10</v>
      </c>
      <c r="B52" s="339" t="s">
        <v>239</v>
      </c>
      <c r="C52" s="365" t="s">
        <v>137</v>
      </c>
      <c r="D52" s="341" t="s">
        <v>138</v>
      </c>
      <c r="E52" s="341" t="s">
        <v>132</v>
      </c>
      <c r="F52" s="375" t="s">
        <v>133</v>
      </c>
      <c r="G52" s="346">
        <v>-2.0099999999999998</v>
      </c>
      <c r="H52" s="372" t="s">
        <v>111</v>
      </c>
      <c r="I52" s="372" t="s">
        <v>111</v>
      </c>
      <c r="J52" s="368">
        <v>-0.33</v>
      </c>
      <c r="K52" s="369">
        <v>-1.02</v>
      </c>
      <c r="L52" s="370" t="s">
        <v>111</v>
      </c>
      <c r="M52" s="316">
        <f>AVERAGE(Table25[[#This Row],[Glasgow '#1]:[Algometry '#3]])</f>
        <v>-1.1199999999999999</v>
      </c>
    </row>
    <row r="53" spans="1:13" ht="31.5" thickBot="1" x14ac:dyDescent="0.4">
      <c r="A53" s="339" t="s">
        <v>12</v>
      </c>
      <c r="B53" s="339" t="s">
        <v>240</v>
      </c>
      <c r="C53" s="365" t="s">
        <v>139</v>
      </c>
      <c r="D53" s="362" t="s">
        <v>140</v>
      </c>
      <c r="E53" s="362" t="s">
        <v>125</v>
      </c>
      <c r="F53" s="342" t="s">
        <v>126</v>
      </c>
      <c r="G53" s="346">
        <v>-3.77</v>
      </c>
      <c r="H53" s="368">
        <v>-1.53</v>
      </c>
      <c r="I53" s="372" t="s">
        <v>111</v>
      </c>
      <c r="J53" s="369">
        <v>-3.24</v>
      </c>
      <c r="K53" s="369">
        <v>-4.54</v>
      </c>
      <c r="L53" s="376">
        <v>-4.95</v>
      </c>
      <c r="M53" s="316">
        <f>AVERAGE(Table25[[#This Row],[Glasgow '#1]:[Algometry '#3]])</f>
        <v>-3.6059999999999994</v>
      </c>
    </row>
    <row r="54" spans="1:13" ht="31.5" thickBot="1" x14ac:dyDescent="0.4">
      <c r="A54" s="339" t="s">
        <v>12</v>
      </c>
      <c r="B54" s="339" t="s">
        <v>240</v>
      </c>
      <c r="C54" s="365" t="s">
        <v>141</v>
      </c>
      <c r="D54" s="341" t="s">
        <v>142</v>
      </c>
      <c r="E54" s="341" t="s">
        <v>129</v>
      </c>
      <c r="F54" s="342" t="s">
        <v>130</v>
      </c>
      <c r="G54" s="346">
        <v>-5.82</v>
      </c>
      <c r="H54" s="372" t="s">
        <v>111</v>
      </c>
      <c r="I54" s="372" t="s">
        <v>111</v>
      </c>
      <c r="J54" s="368">
        <v>-1</v>
      </c>
      <c r="K54" s="369">
        <v>-1.93</v>
      </c>
      <c r="L54" s="370" t="s">
        <v>111</v>
      </c>
      <c r="M54" s="316">
        <f>AVERAGE(Table25[[#This Row],[Glasgow '#1]:[Algometry '#3]])</f>
        <v>-2.9166666666666665</v>
      </c>
    </row>
    <row r="55" spans="1:13" ht="31.5" thickBot="1" x14ac:dyDescent="0.4">
      <c r="A55" s="339" t="s">
        <v>12</v>
      </c>
      <c r="B55" s="339" t="s">
        <v>240</v>
      </c>
      <c r="C55" s="365" t="s">
        <v>143</v>
      </c>
      <c r="D55" s="362" t="s">
        <v>144</v>
      </c>
      <c r="E55" s="362" t="s">
        <v>132</v>
      </c>
      <c r="F55" s="375" t="s">
        <v>133</v>
      </c>
      <c r="G55" s="346">
        <v>-0.56999999999999995</v>
      </c>
      <c r="H55" s="368">
        <v>-1.1200000000000001</v>
      </c>
      <c r="I55" s="369">
        <v>-1.41</v>
      </c>
      <c r="J55" s="369">
        <v>0</v>
      </c>
      <c r="K55" s="369">
        <v>0</v>
      </c>
      <c r="L55" s="376">
        <v>-1.25</v>
      </c>
      <c r="M55" s="316">
        <f>AVERAGE(Table25[[#This Row],[Glasgow '#1]:[Algometry '#3]])</f>
        <v>-0.72499999999999998</v>
      </c>
    </row>
    <row r="56" spans="1:13" ht="31.5" thickBot="1" x14ac:dyDescent="0.4">
      <c r="A56" s="339" t="s">
        <v>14</v>
      </c>
      <c r="B56" s="339" t="s">
        <v>241</v>
      </c>
      <c r="C56" s="365" t="s">
        <v>145</v>
      </c>
      <c r="D56" s="341" t="s">
        <v>146</v>
      </c>
      <c r="E56" s="341" t="s">
        <v>125</v>
      </c>
      <c r="F56" s="342" t="s">
        <v>126</v>
      </c>
      <c r="G56" s="346">
        <v>-4.34</v>
      </c>
      <c r="H56" s="346">
        <v>-1.66</v>
      </c>
      <c r="I56" s="367" t="s">
        <v>111</v>
      </c>
      <c r="J56" s="367" t="s">
        <v>111</v>
      </c>
      <c r="K56" s="367" t="s">
        <v>111</v>
      </c>
      <c r="L56" s="370" t="s">
        <v>111</v>
      </c>
      <c r="M56" s="316">
        <f>AVERAGE(Table25[[#This Row],[Glasgow '#1]:[Algometry '#3]])</f>
        <v>-3</v>
      </c>
    </row>
    <row r="57" spans="1:13" ht="31.5" thickBot="1" x14ac:dyDescent="0.4">
      <c r="A57" s="339" t="s">
        <v>14</v>
      </c>
      <c r="B57" s="339" t="s">
        <v>241</v>
      </c>
      <c r="C57" s="365" t="s">
        <v>147</v>
      </c>
      <c r="D57" s="362" t="s">
        <v>148</v>
      </c>
      <c r="E57" s="362" t="s">
        <v>129</v>
      </c>
      <c r="F57" s="342" t="s">
        <v>130</v>
      </c>
      <c r="G57" s="346">
        <v>-0.79</v>
      </c>
      <c r="H57" s="368">
        <v>-0.31</v>
      </c>
      <c r="I57" s="366" t="s">
        <v>111</v>
      </c>
      <c r="J57" s="368">
        <v>-1.67</v>
      </c>
      <c r="K57" s="368">
        <v>-0.38</v>
      </c>
      <c r="L57" s="376">
        <v>0</v>
      </c>
      <c r="M57" s="316">
        <f>AVERAGE(Table25[[#This Row],[Glasgow '#1]:[Algometry '#3]])</f>
        <v>-0.63</v>
      </c>
    </row>
    <row r="58" spans="1:13" ht="31.5" thickBot="1" x14ac:dyDescent="0.4">
      <c r="A58" s="339" t="s">
        <v>14</v>
      </c>
      <c r="B58" s="339" t="s">
        <v>241</v>
      </c>
      <c r="C58" s="365" t="s">
        <v>149</v>
      </c>
      <c r="D58" s="341" t="s">
        <v>150</v>
      </c>
      <c r="E58" s="341" t="s">
        <v>132</v>
      </c>
      <c r="F58" s="375" t="s">
        <v>133</v>
      </c>
      <c r="G58" s="346">
        <v>0</v>
      </c>
      <c r="H58" s="346">
        <v>0</v>
      </c>
      <c r="I58" s="343" t="s">
        <v>111</v>
      </c>
      <c r="J58" s="346">
        <v>0</v>
      </c>
      <c r="K58" s="346">
        <v>0</v>
      </c>
      <c r="L58" s="370" t="s">
        <v>111</v>
      </c>
      <c r="M58" s="316">
        <f>AVERAGE(Table25[[#This Row],[Glasgow '#1]:[Algometry '#3]])</f>
        <v>0</v>
      </c>
    </row>
    <row r="59" spans="1:13" ht="31.5" thickBot="1" x14ac:dyDescent="0.4">
      <c r="A59" s="339" t="s">
        <v>16</v>
      </c>
      <c r="B59" s="339" t="s">
        <v>242</v>
      </c>
      <c r="C59" s="365" t="s">
        <v>151</v>
      </c>
      <c r="D59" s="362" t="s">
        <v>152</v>
      </c>
      <c r="E59" s="362" t="s">
        <v>125</v>
      </c>
      <c r="F59" s="342" t="s">
        <v>126</v>
      </c>
      <c r="G59" s="346">
        <v>0</v>
      </c>
      <c r="H59" s="368">
        <v>-0.65</v>
      </c>
      <c r="I59" s="372" t="s">
        <v>111</v>
      </c>
      <c r="J59" s="369">
        <v>-0.83</v>
      </c>
      <c r="K59" s="369">
        <v>-0.84</v>
      </c>
      <c r="L59" s="370" t="s">
        <v>111</v>
      </c>
      <c r="M59" s="316">
        <f>AVERAGE(Table25[[#This Row],[Glasgow '#1]:[Algometry '#3]])</f>
        <v>-0.57999999999999996</v>
      </c>
    </row>
    <row r="60" spans="1:13" ht="31.5" thickBot="1" x14ac:dyDescent="0.4">
      <c r="A60" s="339" t="s">
        <v>16</v>
      </c>
      <c r="B60" s="339" t="s">
        <v>242</v>
      </c>
      <c r="C60" s="365" t="s">
        <v>153</v>
      </c>
      <c r="D60" s="341" t="s">
        <v>154</v>
      </c>
      <c r="E60" s="341" t="s">
        <v>129</v>
      </c>
      <c r="F60" s="342" t="s">
        <v>130</v>
      </c>
      <c r="G60" s="346">
        <v>-7.27</v>
      </c>
      <c r="H60" s="372" t="s">
        <v>111</v>
      </c>
      <c r="I60" s="372" t="s">
        <v>111</v>
      </c>
      <c r="J60" s="368">
        <v>-2.72</v>
      </c>
      <c r="K60" s="368">
        <v>-1.03</v>
      </c>
      <c r="L60" s="370" t="s">
        <v>111</v>
      </c>
      <c r="M60" s="316">
        <f>AVERAGE(Table25[[#This Row],[Glasgow '#1]:[Algometry '#3]])</f>
        <v>-3.6733333333333333</v>
      </c>
    </row>
    <row r="61" spans="1:13" ht="31.5" thickBot="1" x14ac:dyDescent="0.4">
      <c r="A61" s="339" t="s">
        <v>16</v>
      </c>
      <c r="B61" s="339" t="s">
        <v>242</v>
      </c>
      <c r="C61" s="365" t="s">
        <v>155</v>
      </c>
      <c r="D61" s="362" t="s">
        <v>156</v>
      </c>
      <c r="E61" s="362" t="s">
        <v>132</v>
      </c>
      <c r="F61" s="375" t="s">
        <v>133</v>
      </c>
      <c r="G61" s="343">
        <v>2.94</v>
      </c>
      <c r="H61" s="372" t="s">
        <v>111</v>
      </c>
      <c r="I61" s="372" t="s">
        <v>111</v>
      </c>
      <c r="J61" s="368">
        <v>-3.85</v>
      </c>
      <c r="K61" s="369">
        <v>-2.13</v>
      </c>
      <c r="L61" s="376">
        <v>-0.94</v>
      </c>
      <c r="M61" s="316">
        <f>AVERAGE(Table25[[#This Row],[Glasgow '#1]:[Algometry '#3]])</f>
        <v>-0.995</v>
      </c>
    </row>
    <row r="62" spans="1:13" ht="31.5" thickBot="1" x14ac:dyDescent="0.4">
      <c r="A62" s="339" t="s">
        <v>18</v>
      </c>
      <c r="B62" s="339" t="s">
        <v>243</v>
      </c>
      <c r="C62" s="365" t="s">
        <v>157</v>
      </c>
      <c r="D62" s="341" t="s">
        <v>140</v>
      </c>
      <c r="E62" s="341" t="s">
        <v>125</v>
      </c>
      <c r="F62" s="342" t="s">
        <v>126</v>
      </c>
      <c r="G62" s="346">
        <v>-0.78</v>
      </c>
      <c r="H62" s="372" t="s">
        <v>111</v>
      </c>
      <c r="I62" s="372" t="s">
        <v>111</v>
      </c>
      <c r="J62" s="368">
        <v>-0.84</v>
      </c>
      <c r="K62" s="369">
        <v>-0.28000000000000003</v>
      </c>
      <c r="L62" s="370" t="s">
        <v>111</v>
      </c>
      <c r="M62" s="316">
        <f>AVERAGE(Table25[[#This Row],[Glasgow '#1]:[Algometry '#3]])</f>
        <v>-0.63333333333333341</v>
      </c>
    </row>
    <row r="63" spans="1:13" ht="31.5" thickBot="1" x14ac:dyDescent="0.4">
      <c r="A63" s="339" t="s">
        <v>18</v>
      </c>
      <c r="B63" s="339" t="s">
        <v>243</v>
      </c>
      <c r="C63" s="365" t="s">
        <v>158</v>
      </c>
      <c r="D63" s="362" t="s">
        <v>159</v>
      </c>
      <c r="E63" s="362" t="s">
        <v>129</v>
      </c>
      <c r="F63" s="342" t="s">
        <v>130</v>
      </c>
      <c r="G63" s="346">
        <v>-0.78</v>
      </c>
      <c r="H63" s="346">
        <v>-0.66</v>
      </c>
      <c r="I63" s="346">
        <v>0.82</v>
      </c>
      <c r="J63" s="369">
        <v>-1.41</v>
      </c>
      <c r="K63" s="369">
        <v>-0.88</v>
      </c>
      <c r="L63" s="376">
        <v>-1.23</v>
      </c>
      <c r="M63" s="316">
        <f>AVERAGE(Table25[[#This Row],[Glasgow '#1]:[Algometry '#3]])</f>
        <v>-0.69</v>
      </c>
    </row>
    <row r="64" spans="1:13" ht="31.5" thickBot="1" x14ac:dyDescent="0.4">
      <c r="A64" s="353" t="s">
        <v>18</v>
      </c>
      <c r="B64" s="339" t="s">
        <v>243</v>
      </c>
      <c r="C64" s="377" t="s">
        <v>160</v>
      </c>
      <c r="D64" s="354" t="s">
        <v>161</v>
      </c>
      <c r="E64" s="354" t="s">
        <v>132</v>
      </c>
      <c r="F64" s="375" t="s">
        <v>133</v>
      </c>
      <c r="G64" s="355">
        <v>-0.25</v>
      </c>
      <c r="H64" s="378">
        <v>-0.28000000000000003</v>
      </c>
      <c r="I64" s="379" t="s">
        <v>111</v>
      </c>
      <c r="J64" s="380">
        <v>-0.56000000000000005</v>
      </c>
      <c r="K64" s="380">
        <v>-0.54</v>
      </c>
      <c r="L64" s="381">
        <v>-0.52</v>
      </c>
      <c r="M64" s="316">
        <f>AVERAGE(Table25[[#This Row],[Glasgow '#1]:[Algometry '#3]])</f>
        <v>-0.43000000000000005</v>
      </c>
    </row>
    <row r="65" spans="1:12" ht="16" thickBot="1" x14ac:dyDescent="0.4">
      <c r="A65" s="353"/>
      <c r="B65" s="353"/>
      <c r="C65" s="354"/>
      <c r="D65" s="354"/>
      <c r="E65" s="354"/>
      <c r="F65" s="382" t="s">
        <v>245</v>
      </c>
      <c r="G65" s="383">
        <f>AVERAGE(G47:G52)</f>
        <v>-0.67499999999999993</v>
      </c>
      <c r="H65" s="383" t="e">
        <f>AVERAGE(H47:H52)</f>
        <v>#DIV/0!</v>
      </c>
      <c r="I65" s="383"/>
      <c r="J65" s="383">
        <f>AVERAGE(J47:J52)</f>
        <v>-0.69333333333333336</v>
      </c>
      <c r="K65" s="383">
        <f>AVERAGE(K47:K52)</f>
        <v>-0.755</v>
      </c>
      <c r="L65" s="383" t="e">
        <f>AVERAGE(L47:L52)</f>
        <v>#DIV/0!</v>
      </c>
    </row>
    <row r="66" spans="1:12" ht="16" thickBot="1" x14ac:dyDescent="0.4">
      <c r="A66" s="353"/>
      <c r="B66" s="353"/>
      <c r="C66" s="354"/>
      <c r="D66" s="354"/>
      <c r="E66" s="354"/>
      <c r="F66" s="382" t="s">
        <v>246</v>
      </c>
      <c r="G66" s="383">
        <f>AVERAGE(G53:G58)</f>
        <v>-2.5483333333333333</v>
      </c>
      <c r="H66" s="383"/>
      <c r="I66" s="383"/>
      <c r="J66" s="383">
        <f>AVERAGE(J53:J58)</f>
        <v>-1.1819999999999999</v>
      </c>
      <c r="K66" s="383">
        <f>AVERAGE(K53:K58)</f>
        <v>-1.3699999999999999</v>
      </c>
      <c r="L66" s="383">
        <f>AVERAGE(L53:L58)</f>
        <v>-2.0666666666666669</v>
      </c>
    </row>
    <row r="67" spans="1:12" ht="16" thickBot="1" x14ac:dyDescent="0.4">
      <c r="A67" s="353"/>
      <c r="B67" s="353"/>
      <c r="C67" s="354"/>
      <c r="D67" s="354"/>
      <c r="E67" s="354"/>
      <c r="F67" s="382" t="s">
        <v>247</v>
      </c>
      <c r="G67" s="383">
        <f>AVERAGE(G59:G64)</f>
        <v>-1.0233333333333334</v>
      </c>
      <c r="H67" s="383">
        <f>AVERAGE(H59:H64)</f>
        <v>-0.53</v>
      </c>
      <c r="I67" s="383">
        <f>AVERAGE(I59:I64)</f>
        <v>0.82</v>
      </c>
      <c r="J67" s="383">
        <f>AVERAGE(J53:J64)</f>
        <v>-1.4654545454545456</v>
      </c>
      <c r="K67" s="383">
        <f>AVERAGE(K53:K64)</f>
        <v>-1.1409090909090907</v>
      </c>
      <c r="L67" s="383">
        <f>AVERAGE(L59:L64)</f>
        <v>-0.89666666666666661</v>
      </c>
    </row>
    <row r="68" spans="1:12" ht="16" thickBot="1" x14ac:dyDescent="0.4">
      <c r="A68" s="353"/>
      <c r="B68" s="353"/>
      <c r="C68" s="354"/>
      <c r="D68" s="354"/>
      <c r="E68" s="354"/>
      <c r="F68" s="354" t="s">
        <v>248</v>
      </c>
      <c r="G68" s="384">
        <f>STDEV(G47:G52)</f>
        <v>0.93218381592187416</v>
      </c>
      <c r="H68" s="384" t="e">
        <f>STDEV(H47:H52)</f>
        <v>#DIV/0!</v>
      </c>
      <c r="I68" s="384"/>
      <c r="J68" s="384">
        <f>STDEV(J47:J52)</f>
        <v>0.34645827069552432</v>
      </c>
      <c r="K68" s="384">
        <f>STDEV(K47:K52)</f>
        <v>0.37476659402887014</v>
      </c>
      <c r="L68" s="384"/>
    </row>
    <row r="69" spans="1:12" ht="16" thickBot="1" x14ac:dyDescent="0.4">
      <c r="A69" s="353"/>
      <c r="B69" s="353"/>
      <c r="C69" s="354"/>
      <c r="D69" s="354"/>
      <c r="E69" s="354"/>
      <c r="F69" s="354" t="s">
        <v>249</v>
      </c>
      <c r="G69" s="384">
        <f>STDEV(G53:G58)</f>
        <v>2.404407757986708</v>
      </c>
      <c r="H69" s="384"/>
      <c r="I69" s="384"/>
      <c r="J69" s="384">
        <f>STDEV(J53:J58)</f>
        <v>1.3510070318099756</v>
      </c>
      <c r="K69" s="384">
        <f>STDEV(K53:K58)</f>
        <v>1.9427043007107387</v>
      </c>
      <c r="L69" s="384"/>
    </row>
    <row r="70" spans="1:12" ht="15.5" x14ac:dyDescent="0.35">
      <c r="A70" s="353"/>
      <c r="B70" s="353"/>
      <c r="C70" s="354"/>
      <c r="D70" s="354"/>
      <c r="E70" s="354"/>
      <c r="F70" s="354" t="s">
        <v>250</v>
      </c>
      <c r="G70" s="384">
        <f>STDEV(G59:G64)</f>
        <v>3.3613251355182325</v>
      </c>
      <c r="H70" s="384"/>
      <c r="I70" s="384" t="e">
        <f>STDEV(I59:I64)</f>
        <v>#DIV/0!</v>
      </c>
      <c r="J70" s="384">
        <f>STDEV(J53:J64)</f>
        <v>1.2876518445322374</v>
      </c>
      <c r="K70" s="384">
        <f>STDEV(K53:K64)</f>
        <v>1.3270377126928576</v>
      </c>
      <c r="L70" s="384">
        <f>STDEV(L59:L64)</f>
        <v>0.35697805721547266</v>
      </c>
    </row>
  </sheetData>
  <phoneticPr fontId="16" type="noConversion"/>
  <pageMargins left="0.7" right="0.7" top="0.75" bottom="0.75" header="0.3" footer="0.3"/>
  <drawing r:id="rId1"/>
  <legacy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7FF2C-E283-CF46-B89B-7E4EA6A36DD4}">
  <dimension ref="A1:C27"/>
  <sheetViews>
    <sheetView workbookViewId="0">
      <selection activeCell="B26" sqref="B26"/>
    </sheetView>
  </sheetViews>
  <sheetFormatPr defaultColWidth="11.453125" defaultRowHeight="18.5" x14ac:dyDescent="0.45"/>
  <cols>
    <col min="1" max="1" width="6.453125" style="7" customWidth="1"/>
    <col min="2" max="2" width="43.453125" customWidth="1"/>
    <col min="3" max="3" width="14" customWidth="1"/>
  </cols>
  <sheetData>
    <row r="1" spans="1:3" ht="15" customHeight="1" x14ac:dyDescent="0.35">
      <c r="A1" s="314" t="s">
        <v>173</v>
      </c>
      <c r="B1" s="314"/>
      <c r="C1" s="2"/>
    </row>
    <row r="2" spans="1:3" x14ac:dyDescent="0.45">
      <c r="A2" s="91" t="s">
        <v>21</v>
      </c>
      <c r="B2" s="92" t="s">
        <v>179</v>
      </c>
      <c r="C2" s="2"/>
    </row>
    <row r="3" spans="1:3" x14ac:dyDescent="0.45">
      <c r="A3" s="91" t="s">
        <v>22</v>
      </c>
      <c r="B3" s="92" t="s">
        <v>180</v>
      </c>
      <c r="C3" s="2" t="s">
        <v>305</v>
      </c>
    </row>
    <row r="4" spans="1:3" x14ac:dyDescent="0.45">
      <c r="A4" s="91" t="s">
        <v>23</v>
      </c>
      <c r="B4" s="92" t="s">
        <v>181</v>
      </c>
      <c r="C4" s="2"/>
    </row>
    <row r="5" spans="1:3" x14ac:dyDescent="0.45">
      <c r="A5" s="91" t="s">
        <v>24</v>
      </c>
      <c r="B5" s="92" t="s">
        <v>182</v>
      </c>
      <c r="C5" s="2"/>
    </row>
    <row r="6" spans="1:3" x14ac:dyDescent="0.45">
      <c r="A6" s="91" t="s">
        <v>25</v>
      </c>
      <c r="B6" s="92" t="s">
        <v>183</v>
      </c>
      <c r="C6" s="2"/>
    </row>
    <row r="7" spans="1:3" x14ac:dyDescent="0.45">
      <c r="A7" s="91" t="s">
        <v>184</v>
      </c>
      <c r="B7" s="92" t="s">
        <v>185</v>
      </c>
      <c r="C7" s="2"/>
    </row>
    <row r="8" spans="1:3" x14ac:dyDescent="0.45">
      <c r="A8" s="91" t="s">
        <v>186</v>
      </c>
      <c r="B8" s="92" t="s">
        <v>187</v>
      </c>
      <c r="C8" s="2"/>
    </row>
    <row r="9" spans="1:3" x14ac:dyDescent="0.45">
      <c r="A9" s="91" t="s">
        <v>188</v>
      </c>
      <c r="B9" s="92" t="s">
        <v>189</v>
      </c>
      <c r="C9" s="2"/>
    </row>
    <row r="10" spans="1:3" x14ac:dyDescent="0.45">
      <c r="A10" s="91" t="s">
        <v>190</v>
      </c>
      <c r="B10" s="92" t="s">
        <v>191</v>
      </c>
      <c r="C10" s="2"/>
    </row>
    <row r="11" spans="1:3" x14ac:dyDescent="0.45">
      <c r="A11" s="91" t="s">
        <v>192</v>
      </c>
      <c r="B11" s="92" t="s">
        <v>193</v>
      </c>
      <c r="C11" s="2"/>
    </row>
    <row r="12" spans="1:3" x14ac:dyDescent="0.45">
      <c r="A12" s="91" t="s">
        <v>194</v>
      </c>
      <c r="B12" s="92" t="s">
        <v>195</v>
      </c>
      <c r="C12" s="2"/>
    </row>
    <row r="13" spans="1:3" x14ac:dyDescent="0.45">
      <c r="A13" s="91" t="s">
        <v>196</v>
      </c>
      <c r="B13" s="92" t="s">
        <v>197</v>
      </c>
      <c r="C13" s="2"/>
    </row>
    <row r="14" spans="1:3" x14ac:dyDescent="0.45">
      <c r="A14" s="91" t="s">
        <v>198</v>
      </c>
      <c r="B14" s="92" t="s">
        <v>199</v>
      </c>
      <c r="C14" s="2"/>
    </row>
    <row r="15" spans="1:3" x14ac:dyDescent="0.45">
      <c r="A15" s="91" t="s">
        <v>200</v>
      </c>
      <c r="B15" s="92" t="s">
        <v>201</v>
      </c>
      <c r="C15" s="2"/>
    </row>
    <row r="16" spans="1:3" x14ac:dyDescent="0.45">
      <c r="A16" s="91" t="s">
        <v>202</v>
      </c>
      <c r="B16" s="92" t="s">
        <v>203</v>
      </c>
      <c r="C16" s="2"/>
    </row>
    <row r="17" spans="1:3" x14ac:dyDescent="0.45">
      <c r="A17" s="91" t="s">
        <v>204</v>
      </c>
      <c r="B17" s="92" t="s">
        <v>205</v>
      </c>
      <c r="C17" s="2"/>
    </row>
    <row r="18" spans="1:3" x14ac:dyDescent="0.45">
      <c r="A18" s="91" t="s">
        <v>206</v>
      </c>
      <c r="B18" s="92" t="s">
        <v>207</v>
      </c>
      <c r="C18" s="2"/>
    </row>
    <row r="19" spans="1:3" x14ac:dyDescent="0.45">
      <c r="A19" s="91" t="s">
        <v>60</v>
      </c>
      <c r="B19" s="92" t="s">
        <v>208</v>
      </c>
      <c r="C19" s="2"/>
    </row>
    <row r="20" spans="1:3" x14ac:dyDescent="0.45">
      <c r="A20" s="91" t="s">
        <v>209</v>
      </c>
      <c r="B20" s="92" t="s">
        <v>210</v>
      </c>
      <c r="C20" s="2"/>
    </row>
    <row r="21" spans="1:3" x14ac:dyDescent="0.45">
      <c r="A21" s="91" t="s">
        <v>64</v>
      </c>
      <c r="B21" s="92" t="s">
        <v>211</v>
      </c>
      <c r="C21" s="2"/>
    </row>
    <row r="22" spans="1:3" x14ac:dyDescent="0.45">
      <c r="A22" s="91" t="s">
        <v>65</v>
      </c>
      <c r="B22" s="92" t="s">
        <v>212</v>
      </c>
      <c r="C22" s="2"/>
    </row>
    <row r="23" spans="1:3" x14ac:dyDescent="0.45">
      <c r="A23" s="91" t="s">
        <v>213</v>
      </c>
      <c r="B23" s="92" t="s">
        <v>214</v>
      </c>
      <c r="C23" s="2"/>
    </row>
    <row r="24" spans="1:3" x14ac:dyDescent="0.45">
      <c r="A24" s="91" t="s">
        <v>215</v>
      </c>
      <c r="B24" s="92" t="s">
        <v>216</v>
      </c>
      <c r="C24" s="2" t="s">
        <v>289</v>
      </c>
    </row>
    <row r="25" spans="1:3" x14ac:dyDescent="0.45">
      <c r="A25" s="91" t="s">
        <v>218</v>
      </c>
      <c r="B25" s="92" t="s">
        <v>219</v>
      </c>
      <c r="C25" s="2"/>
    </row>
    <row r="26" spans="1:3" x14ac:dyDescent="0.45">
      <c r="A26" s="91" t="s">
        <v>73</v>
      </c>
      <c r="B26" s="92" t="s">
        <v>220</v>
      </c>
      <c r="C26" s="2"/>
    </row>
    <row r="27" spans="1:3" x14ac:dyDescent="0.45">
      <c r="A27" s="91" t="s">
        <v>221</v>
      </c>
      <c r="B27" s="92" t="s">
        <v>222</v>
      </c>
      <c r="C27" s="2"/>
    </row>
  </sheetData>
  <mergeCells count="1">
    <mergeCell ref="A1:B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7FAAD-9CCC-514F-8457-AEA16E890032}">
  <dimension ref="A1:B19"/>
  <sheetViews>
    <sheetView topLeftCell="A4" zoomScale="120" zoomScaleNormal="120" workbookViewId="0">
      <selection activeCell="C4" sqref="C4"/>
    </sheetView>
  </sheetViews>
  <sheetFormatPr defaultColWidth="11.453125" defaultRowHeight="14.5" x14ac:dyDescent="0.35"/>
  <cols>
    <col min="1" max="1" width="19.7265625" customWidth="1"/>
    <col min="2" max="2" width="34" customWidth="1"/>
    <col min="3" max="3" width="22.81640625" customWidth="1"/>
    <col min="4" max="4" width="32.26953125" customWidth="1"/>
  </cols>
  <sheetData>
    <row r="1" spans="1:2" x14ac:dyDescent="0.35">
      <c r="A1" s="2"/>
      <c r="B1" s="37" t="s">
        <v>306</v>
      </c>
    </row>
    <row r="2" spans="1:2" ht="43.5" x14ac:dyDescent="0.35">
      <c r="A2" s="37" t="s">
        <v>307</v>
      </c>
      <c r="B2" s="39" t="s">
        <v>308</v>
      </c>
    </row>
    <row r="3" spans="1:2" ht="43.5" x14ac:dyDescent="0.35">
      <c r="A3" s="37" t="s">
        <v>309</v>
      </c>
      <c r="B3" s="39" t="s">
        <v>310</v>
      </c>
    </row>
    <row r="4" spans="1:2" ht="72.5" x14ac:dyDescent="0.35">
      <c r="A4" s="37" t="s">
        <v>311</v>
      </c>
      <c r="B4" s="40" t="s">
        <v>312</v>
      </c>
    </row>
    <row r="5" spans="1:2" x14ac:dyDescent="0.35">
      <c r="A5" s="37" t="s">
        <v>313</v>
      </c>
      <c r="B5" s="2" t="s">
        <v>314</v>
      </c>
    </row>
    <row r="6" spans="1:2" ht="43.5" x14ac:dyDescent="0.35">
      <c r="A6" s="37" t="s">
        <v>315</v>
      </c>
      <c r="B6" s="39" t="s">
        <v>316</v>
      </c>
    </row>
    <row r="7" spans="1:2" ht="43.5" x14ac:dyDescent="0.35">
      <c r="A7" s="37" t="s">
        <v>317</v>
      </c>
      <c r="B7" s="39" t="s">
        <v>318</v>
      </c>
    </row>
    <row r="8" spans="1:2" ht="43.5" x14ac:dyDescent="0.35">
      <c r="A8" s="37" t="s">
        <v>319</v>
      </c>
      <c r="B8" s="39" t="s">
        <v>320</v>
      </c>
    </row>
    <row r="9" spans="1:2" ht="87" x14ac:dyDescent="0.35">
      <c r="A9" s="37" t="s">
        <v>321</v>
      </c>
      <c r="B9" s="39" t="s">
        <v>322</v>
      </c>
    </row>
    <row r="12" spans="1:2" x14ac:dyDescent="0.35">
      <c r="A12" s="37"/>
      <c r="B12" s="37" t="s">
        <v>323</v>
      </c>
    </row>
    <row r="13" spans="1:2" x14ac:dyDescent="0.35">
      <c r="A13" s="28"/>
      <c r="B13" s="2" t="s">
        <v>324</v>
      </c>
    </row>
    <row r="14" spans="1:2" x14ac:dyDescent="0.35">
      <c r="A14" s="38"/>
      <c r="B14" s="2" t="s">
        <v>325</v>
      </c>
    </row>
    <row r="15" spans="1:2" x14ac:dyDescent="0.35">
      <c r="A15" s="36"/>
      <c r="B15" s="2" t="s">
        <v>326</v>
      </c>
    </row>
    <row r="16" spans="1:2" x14ac:dyDescent="0.35">
      <c r="A16" s="41"/>
      <c r="B16" s="2" t="s">
        <v>327</v>
      </c>
    </row>
    <row r="17" spans="1:2" x14ac:dyDescent="0.35">
      <c r="A17" s="93"/>
      <c r="B17" s="2" t="s">
        <v>328</v>
      </c>
    </row>
    <row r="18" spans="1:2" x14ac:dyDescent="0.35">
      <c r="A18" s="98"/>
      <c r="B18" s="2" t="s">
        <v>329</v>
      </c>
    </row>
    <row r="19" spans="1:2" x14ac:dyDescent="0.35">
      <c r="A19" s="104"/>
      <c r="B19" s="2" t="s">
        <v>330</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9877DF1FD8B9B4584AE87E187C6B844" ma:contentTypeVersion="5" ma:contentTypeDescription="Create a new document." ma:contentTypeScope="" ma:versionID="7baaf0df3095de17874ef0ca42e80114">
  <xsd:schema xmlns:xsd="http://www.w3.org/2001/XMLSchema" xmlns:xs="http://www.w3.org/2001/XMLSchema" xmlns:p="http://schemas.microsoft.com/office/2006/metadata/properties" xmlns:ns2="2aed325a-c918-4c44-9eac-283c6dd29483" xmlns:ns3="e1ec6bf1-8cba-4180-b317-62f6a51de057" targetNamespace="http://schemas.microsoft.com/office/2006/metadata/properties" ma:root="true" ma:fieldsID="5bd4864d5a58ad1bfdae9d1b91687585" ns2:_="" ns3:_="">
    <xsd:import namespace="2aed325a-c918-4c44-9eac-283c6dd29483"/>
    <xsd:import namespace="e1ec6bf1-8cba-4180-b317-62f6a51de05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ed325a-c918-4c44-9eac-283c6dd294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1ec6bf1-8cba-4180-b317-62f6a51de05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D0B9F7-C845-4B4D-883C-BD97AA05842B}">
  <ds:schemaRefs>
    <ds:schemaRef ds:uri="http://schemas.microsoft.com/sharepoint/v3/contenttype/forms"/>
  </ds:schemaRefs>
</ds:datastoreItem>
</file>

<file path=customXml/itemProps2.xml><?xml version="1.0" encoding="utf-8"?>
<ds:datastoreItem xmlns:ds="http://schemas.openxmlformats.org/officeDocument/2006/customXml" ds:itemID="{45E22451-24D4-4D59-8DD6-E7B5F557D4B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E761BCB-7E45-45CA-9F3F-C61789080E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ed325a-c918-4c44-9eac-283c6dd29483"/>
    <ds:schemaRef ds:uri="e1ec6bf1-8cba-4180-b317-62f6a51de0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Clean Data Summary</vt:lpstr>
      <vt:lpstr>Annotation Summary</vt:lpstr>
      <vt:lpstr>LAP PT Data</vt:lpstr>
      <vt:lpstr>LAP  BI_BF</vt:lpstr>
      <vt:lpstr>PE PT Data</vt:lpstr>
      <vt:lpstr>PE BI_BF</vt:lpstr>
      <vt:lpstr>Clean Data Graphs</vt:lpstr>
      <vt:lpstr>Annotation Definitions</vt:lpstr>
      <vt:lpstr>Definitions</vt:lpstr>
      <vt:lpstr>LAP PT Data no movement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Katie Hickey</dc:creator>
  <cp:keywords/>
  <dc:description/>
  <cp:lastModifiedBy>Jonathan Rodriguez</cp:lastModifiedBy>
  <cp:revision/>
  <dcterms:created xsi:type="dcterms:W3CDTF">2023-06-05T12:56:32Z</dcterms:created>
  <dcterms:modified xsi:type="dcterms:W3CDTF">2023-10-18T22:41:49Z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0x01010059877DF1FD8B9B4584AE87E187C6B844</vt:lpwstr>
  </property>
</Properties>
</file>