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renault-my.sharepoint.com/personal/philippe_thomy_renault_com/Documents/perso Wx/ES standard/python ESstandard/validation/covid/"/>
    </mc:Choice>
  </mc:AlternateContent>
  <xr:revisionPtr revIDLastSave="173" documentId="8_{941FBFDF-ED57-47D5-8510-363CC5802F4B}" xr6:coauthVersionLast="47" xr6:coauthVersionMax="47" xr10:uidLastSave="{A7B6B40B-5BB7-4AD7-B894-EB3748AEC839}"/>
  <bookViews>
    <workbookView xWindow="-108" yWindow="-108" windowWidth="23256" windowHeight="12576" xr2:uid="{4F4A953D-3E80-43AA-9099-4E5633E4E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O22" i="1"/>
  <c r="P22" i="1"/>
  <c r="N22" i="1"/>
  <c r="E20" i="1"/>
  <c r="D20" i="1"/>
  <c r="E19" i="1"/>
  <c r="D19" i="1"/>
  <c r="M22" i="1"/>
  <c r="E18" i="1"/>
  <c r="D18" i="1"/>
  <c r="L25" i="1"/>
  <c r="Q17" i="1"/>
  <c r="Q16" i="1"/>
  <c r="Q15" i="1"/>
  <c r="Q14" i="1"/>
  <c r="Q12" i="1"/>
  <c r="Q11" i="1"/>
  <c r="Q10" i="1"/>
  <c r="Q9" i="1"/>
  <c r="Q8" i="1"/>
  <c r="Q6" i="1"/>
  <c r="L22" i="1"/>
  <c r="K22" i="1"/>
  <c r="D13" i="1"/>
  <c r="E13" i="1"/>
  <c r="E17" i="1"/>
  <c r="D17" i="1"/>
  <c r="E16" i="1"/>
  <c r="D16" i="1"/>
  <c r="E15" i="1"/>
  <c r="D15" i="1"/>
  <c r="E14" i="1"/>
  <c r="D14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Q22" i="1" l="1"/>
</calcChain>
</file>

<file path=xl/sharedStrings.xml><?xml version="1.0" encoding="utf-8"?>
<sst xmlns="http://schemas.openxmlformats.org/spreadsheetml/2006/main" count="48" uniqueCount="39">
  <si>
    <t>nombre de lignes :  913780</t>
  </si>
  <si>
    <t xml:space="preserve">valeur numérique + datetime </t>
  </si>
  <si>
    <t>délai data:</t>
  </si>
  <si>
    <t>nombre de lignes :</t>
  </si>
  <si>
    <t>délai il:</t>
  </si>
  <si>
    <t>délai il2020:</t>
  </si>
  <si>
    <t>délai il2021:</t>
  </si>
  <si>
    <t>délai il2022:</t>
  </si>
  <si>
    <t>délai to_bytes:</t>
  </si>
  <si>
    <t>size :</t>
  </si>
  <si>
    <t>délai stockage:</t>
  </si>
  <si>
    <t>délai chargement:</t>
  </si>
  <si>
    <t>full 2020 :</t>
  </si>
  <si>
    <t>numpy 2020 :</t>
  </si>
  <si>
    <t>num</t>
  </si>
  <si>
    <t>ES</t>
  </si>
  <si>
    <t>size :  18175795</t>
  </si>
  <si>
    <t>total</t>
  </si>
  <si>
    <t>200 pour setidx = list(set(data[])) dont 110 loc, 16 dat et prp, 190 pour iidx   = [Ilist._toint()]</t>
  </si>
  <si>
    <t>xarray 2020 :</t>
  </si>
  <si>
    <t>xarray 2020 loc :</t>
  </si>
  <si>
    <t>ES(20k)</t>
  </si>
  <si>
    <t>ES(2k)</t>
  </si>
  <si>
    <t>ES(200k)</t>
  </si>
  <si>
    <t>ES(tot)</t>
  </si>
  <si>
    <t>écart num-ES</t>
  </si>
  <si>
    <t>départ :  1649929521.7865067</t>
  </si>
  <si>
    <t>délai data:  177.40527296066284</t>
  </si>
  <si>
    <t>délai il:  327.9077310562134</t>
  </si>
  <si>
    <t>délai il2020:  121.2602207660675</t>
  </si>
  <si>
    <t>délai il2021:  148.84140849113464</t>
  </si>
  <si>
    <t>délai il2022:  42.099010944366455</t>
  </si>
  <si>
    <t>délai to_bytes:  12.227564811706543</t>
  </si>
  <si>
    <t>délai stockage:  8.54983925819397</t>
  </si>
  <si>
    <t>délai chargement:  7.232197523117065</t>
  </si>
  <si>
    <t>full 2020 :  20.67010498046875</t>
  </si>
  <si>
    <t>numpy 2020 :  191.02245569229126</t>
  </si>
  <si>
    <t>xarray 2020 :  345.70380306243896</t>
  </si>
  <si>
    <t>xarray 2020 loc :  0.0625147819519043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</si>
</sst>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réponse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Sheet1!$J$30</c:f>
              <c:strCache>
                <c:ptCount val="1"/>
                <c:pt idx="0">
                  <c:v>délai data: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Sheet1!$K$29:$N$29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Sheet1!$K$30:$N$30</c:f>
              <c:numCache>
                <c:formatCode>0.0</c:formatCode>
                <c:ptCount val="4"/>
                <c:pt idx="0">
                  <c:v>1.5040416717529199</c:v>
                </c:pt>
                <c:pt idx="1">
                  <c:v>13.046000957488999</c:v>
                </c:pt>
                <c:pt idx="2">
                  <c:v>134.15314841270401</c:v>
                </c:pt>
                <c:pt idx="3">
                  <c:v>177.40527296066199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8-4D2C-BBE9-2FB52DF6D807}"/>
            </c:ext>
          </c:extLst>
        </c:ser>
        <c:ser>
          <c:idx val="1"/>
          <c:order val="1"/>
          <c:tx>
            <c:strRef>
              <c:f>Sheet1!$J$31</c:f>
              <c:strCache>
                <c:ptCount val="1"/>
                <c:pt idx="0">
                  <c:v>délai il: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Sheet1!$K$29:$N$29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Sheet1!$K$31:$N$31</c:f>
              <c:numCache>
                <c:formatCode>0.0</c:formatCode>
                <c:ptCount val="4"/>
                <c:pt idx="0">
                  <c:v>3.6882543563842698</c:v>
                </c:pt>
                <c:pt idx="1">
                  <c:v>33.228177309036198</c:v>
                </c:pt>
                <c:pt idx="2">
                  <c:v>296.67298173904402</c:v>
                </c:pt>
                <c:pt idx="3">
                  <c:v>327.90773105621298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8-4D2C-BBE9-2FB52DF6D807}"/>
            </c:ext>
          </c:extLst>
        </c:ser>
        <c:ser>
          <c:idx val="2"/>
          <c:order val="2"/>
          <c:tx>
            <c:strRef>
              <c:f>Sheet1!$J$32</c:f>
              <c:strCache>
                <c:ptCount val="1"/>
                <c:pt idx="0">
                  <c:v>délai il2020: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Sheet1!$K$29:$N$29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Sheet1!$K$32:$N$32</c:f>
              <c:numCache>
                <c:formatCode>0.0</c:formatCode>
                <c:ptCount val="4"/>
                <c:pt idx="0">
                  <c:v>3.21939969062805</c:v>
                </c:pt>
                <c:pt idx="1">
                  <c:v>32.375585079193101</c:v>
                </c:pt>
                <c:pt idx="2">
                  <c:v>144.79801368713299</c:v>
                </c:pt>
                <c:pt idx="3">
                  <c:v>121.26022076606699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8-4D2C-BBE9-2FB52DF6D807}"/>
            </c:ext>
          </c:extLst>
        </c:ser>
        <c:ser>
          <c:idx val="4"/>
          <c:order val="3"/>
          <c:tx>
            <c:strRef>
              <c:f>Sheet1!$J$33</c:f>
              <c:strCache>
                <c:ptCount val="1"/>
                <c:pt idx="0">
                  <c:v>délai to_bytes: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Sheet1!$K$29:$N$29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Sheet1!$K$33:$N$33</c:f>
              <c:numCache>
                <c:formatCode>0.0</c:formatCode>
                <c:ptCount val="4"/>
                <c:pt idx="0">
                  <c:v>1.2815461158752399</c:v>
                </c:pt>
                <c:pt idx="1">
                  <c:v>2.8098008632659899</c:v>
                </c:pt>
                <c:pt idx="2">
                  <c:v>12.2235891819</c:v>
                </c:pt>
                <c:pt idx="3">
                  <c:v>42.099010944366398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8-4D2C-BBE9-2FB52DF6D807}"/>
            </c:ext>
          </c:extLst>
        </c:ser>
        <c:ser>
          <c:idx val="5"/>
          <c:order val="4"/>
          <c:tx>
            <c:strRef>
              <c:f>Sheet1!$J$34</c:f>
              <c:strCache>
                <c:ptCount val="1"/>
                <c:pt idx="0">
                  <c:v>délai stockage: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Sheet1!$K$29:$N$29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Sheet1!$K$34:$N$34</c:f>
              <c:numCache>
                <c:formatCode>0.0</c:formatCode>
                <c:ptCount val="4"/>
                <c:pt idx="0">
                  <c:v>0.27949786186218201</c:v>
                </c:pt>
                <c:pt idx="1">
                  <c:v>2.7656366825103702</c:v>
                </c:pt>
                <c:pt idx="2">
                  <c:v>7.13146471977233</c:v>
                </c:pt>
                <c:pt idx="3">
                  <c:v>12.2275648117065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8-4D2C-BBE9-2FB52DF6D807}"/>
            </c:ext>
          </c:extLst>
        </c:ser>
        <c:ser>
          <c:idx val="6"/>
          <c:order val="5"/>
          <c:tx>
            <c:strRef>
              <c:f>Sheet1!$J$35</c:f>
              <c:strCache>
                <c:ptCount val="1"/>
                <c:pt idx="0">
                  <c:v>délai chargement: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Sheet1!$K$29:$N$29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Sheet1!$K$35:$N$35</c:f>
              <c:numCache>
                <c:formatCode>0.0</c:formatCode>
                <c:ptCount val="4"/>
                <c:pt idx="0">
                  <c:v>0.32818388938903797</c:v>
                </c:pt>
                <c:pt idx="1">
                  <c:v>2.7343623638153001</c:v>
                </c:pt>
                <c:pt idx="2">
                  <c:v>7.1619122028350803</c:v>
                </c:pt>
                <c:pt idx="3">
                  <c:v>8.5498392581939697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8-4D2C-BBE9-2FB52DF6D807}"/>
            </c:ext>
          </c:extLst>
        </c:ser>
        <c:ser>
          <c:idx val="7"/>
          <c:order val="6"/>
          <c:tx>
            <c:strRef>
              <c:f>Sheet1!$J$36</c:f>
              <c:strCache>
                <c:ptCount val="1"/>
                <c:pt idx="0">
                  <c:v>full 2020 :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Sheet1!$K$29:$N$29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Sheet1!$K$36:$N$36</c:f>
              <c:numCache>
                <c:formatCode>0.0</c:formatCode>
                <c:ptCount val="4"/>
                <c:pt idx="0">
                  <c:v>0.93770480155944802</c:v>
                </c:pt>
                <c:pt idx="1">
                  <c:v>5.6110880374908403</c:v>
                </c:pt>
                <c:pt idx="2">
                  <c:v>23.291443586349398</c:v>
                </c:pt>
                <c:pt idx="3">
                  <c:v>20.6701049804687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C8-4D2C-BBE9-2FB52DF6D807}"/>
            </c:ext>
          </c:extLst>
        </c:ser>
        <c:ser>
          <c:idx val="8"/>
          <c:order val="7"/>
          <c:tx>
            <c:strRef>
              <c:f>Sheet1!$J$37</c:f>
              <c:strCache>
                <c:ptCount val="1"/>
                <c:pt idx="0">
                  <c:v>numpy 2020 :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Sheet1!$K$29:$N$29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Sheet1!$K$37:$N$37</c:f>
              <c:numCache>
                <c:formatCode>0.0</c:formatCode>
                <c:ptCount val="4"/>
                <c:pt idx="0">
                  <c:v>7.3489930629730198</c:v>
                </c:pt>
                <c:pt idx="1">
                  <c:v>45.209735631942699</c:v>
                </c:pt>
                <c:pt idx="2">
                  <c:v>226.90205764770499</c:v>
                </c:pt>
                <c:pt idx="3">
                  <c:v>191.022455692291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C8-4D2C-BBE9-2FB52DF6D807}"/>
            </c:ext>
          </c:extLst>
        </c:ser>
        <c:ser>
          <c:idx val="9"/>
          <c:order val="8"/>
          <c:tx>
            <c:strRef>
              <c:f>Sheet1!$J$38</c:f>
              <c:strCache>
                <c:ptCount val="1"/>
                <c:pt idx="0">
                  <c:v>xarray 2020 :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Sheet1!$K$29:$N$29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Sheet1!$K$38:$N$38</c:f>
              <c:numCache>
                <c:formatCode>0.0</c:formatCode>
                <c:ptCount val="4"/>
                <c:pt idx="1">
                  <c:v>36.764996767044003</c:v>
                </c:pt>
                <c:pt idx="2">
                  <c:v>354.17169547080903</c:v>
                </c:pt>
                <c:pt idx="3">
                  <c:v>345.703803062438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C8-4D2C-BBE9-2FB52DF6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21840"/>
        <c:axId val="962022824"/>
      </c:scatterChart>
      <c:valAx>
        <c:axId val="962021840"/>
        <c:scaling>
          <c:logBase val="10"/>
          <c:orientation val="minMax"/>
          <c:max val="100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lignes (</a:t>
                </a:r>
                <a:r>
                  <a:rPr lang="fr-FR" baseline="0"/>
                  <a:t> x 1000)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022824"/>
        <c:crossesAt val="0.1"/>
        <c:crossBetween val="midCat"/>
      </c:valAx>
      <c:valAx>
        <c:axId val="962022824"/>
        <c:scaling>
          <c:logBase val="10"/>
          <c:orientation val="minMax"/>
          <c:max val="400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durée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02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22</xdr:row>
      <xdr:rowOff>175260</xdr:rowOff>
    </xdr:from>
    <xdr:to>
      <xdr:col>24</xdr:col>
      <xdr:colOff>601980</xdr:colOff>
      <xdr:row>49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E1AE6-1205-41C7-8846-3726ABAB3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28</xdr:row>
      <xdr:rowOff>167640</xdr:rowOff>
    </xdr:from>
    <xdr:to>
      <xdr:col>24</xdr:col>
      <xdr:colOff>30480</xdr:colOff>
      <xdr:row>40</xdr:row>
      <xdr:rowOff>30480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46AF6-62C2-4E04-BF28-7BCFB6157F97}"/>
            </a:ext>
          </a:extLst>
        </xdr:cNvPr>
        <xdr:cNvCxnSpPr/>
      </xdr:nvCxnSpPr>
      <xdr:spPr>
        <a:xfrm flipV="1">
          <a:off x="14546580" y="5288280"/>
          <a:ext cx="6682740" cy="2057400"/>
        </a:xfrm>
        <a:prstGeom prst="line">
          <a:avLst/>
        </a:prstGeom>
        <a:ln w="571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A234-B77F-40DC-A813-F83D12C5A085}">
  <dimension ref="A2:R38"/>
  <sheetViews>
    <sheetView tabSelected="1" topLeftCell="L25" workbookViewId="0">
      <selection activeCell="Q16" sqref="Q16"/>
    </sheetView>
  </sheetViews>
  <sheetFormatPr defaultRowHeight="14.4" x14ac:dyDescent="0.3"/>
  <cols>
    <col min="2" max="2" width="44.6640625" bestFit="1" customWidth="1"/>
    <col min="4" max="4" width="15.88671875" bestFit="1" customWidth="1"/>
    <col min="10" max="10" width="15.88671875" bestFit="1" customWidth="1"/>
    <col min="11" max="12" width="14.5546875" bestFit="1" customWidth="1"/>
    <col min="13" max="16" width="14.5546875" customWidth="1"/>
    <col min="18" max="18" width="20.88671875" customWidth="1"/>
  </cols>
  <sheetData>
    <row r="2" spans="1:18" x14ac:dyDescent="0.3">
      <c r="J2" t="s">
        <v>3</v>
      </c>
      <c r="K2" s="4">
        <v>913780</v>
      </c>
      <c r="L2" s="4">
        <v>913780</v>
      </c>
      <c r="M2" s="4">
        <v>8000</v>
      </c>
      <c r="N2" s="4">
        <v>80000</v>
      </c>
      <c r="O2" s="4">
        <v>800000</v>
      </c>
      <c r="P2" s="4">
        <v>913780</v>
      </c>
    </row>
    <row r="3" spans="1:18" x14ac:dyDescent="0.3">
      <c r="J3" t="s">
        <v>9</v>
      </c>
      <c r="K3" s="4">
        <v>18175397</v>
      </c>
      <c r="L3" s="4">
        <v>18175795</v>
      </c>
      <c r="M3" s="4">
        <v>144645</v>
      </c>
      <c r="N3" s="4">
        <v>1511350</v>
      </c>
      <c r="O3" s="4">
        <v>15898986</v>
      </c>
      <c r="P3" s="4">
        <v>18175795</v>
      </c>
    </row>
    <row r="4" spans="1:18" x14ac:dyDescent="0.3">
      <c r="A4" t="s">
        <v>1</v>
      </c>
    </row>
    <row r="5" spans="1:18" s="3" customFormat="1" x14ac:dyDescent="0.3">
      <c r="K5" s="3" t="s">
        <v>14</v>
      </c>
      <c r="L5" s="3" t="s">
        <v>15</v>
      </c>
      <c r="M5" s="3" t="s">
        <v>22</v>
      </c>
      <c r="N5" s="3" t="s">
        <v>21</v>
      </c>
      <c r="O5" s="3" t="s">
        <v>23</v>
      </c>
      <c r="P5" s="3" t="s">
        <v>24</v>
      </c>
      <c r="Q5" s="3" t="s">
        <v>25</v>
      </c>
    </row>
    <row r="6" spans="1:18" x14ac:dyDescent="0.3">
      <c r="B6" t="s">
        <v>26</v>
      </c>
      <c r="D6" t="str">
        <f>LEFT(B6,FIND(":",B6))</f>
        <v>départ :</v>
      </c>
      <c r="E6">
        <f>_xlfn.NUMBERVALUE(RIGHT(B6,LEN(B6)-FIND(":",B6)),".")</f>
        <v>1649929521.7865</v>
      </c>
      <c r="J6" t="s">
        <v>2</v>
      </c>
      <c r="K6" s="1">
        <v>4.9664185047149596</v>
      </c>
      <c r="L6" s="1">
        <v>149.99979162216101</v>
      </c>
      <c r="M6" s="1">
        <v>1.5040416717529199</v>
      </c>
      <c r="N6" s="1">
        <v>13.046000957488999</v>
      </c>
      <c r="O6" s="1">
        <v>134.15314841270401</v>
      </c>
      <c r="P6" s="1">
        <v>177.40527296066199</v>
      </c>
      <c r="Q6" s="2">
        <f>L6/K6</f>
        <v>30.202809424891598</v>
      </c>
    </row>
    <row r="7" spans="1:18" x14ac:dyDescent="0.3">
      <c r="B7" t="s">
        <v>27</v>
      </c>
      <c r="D7" t="str">
        <f t="shared" ref="D7:D17" si="0">LEFT(B7,FIND(":",B7))</f>
        <v>délai data:</v>
      </c>
      <c r="E7">
        <f t="shared" ref="E7:E17" si="1">_xlfn.NUMBERVALUE(RIGHT(B7,LEN(B7)-FIND(":",B7)),".")</f>
        <v>177.40527296066199</v>
      </c>
      <c r="Q7" s="2"/>
    </row>
    <row r="8" spans="1:18" x14ac:dyDescent="0.3">
      <c r="B8" t="s">
        <v>0</v>
      </c>
      <c r="D8" t="str">
        <f t="shared" si="0"/>
        <v>nombre de lignes :</v>
      </c>
      <c r="E8">
        <f t="shared" si="1"/>
        <v>913780</v>
      </c>
      <c r="J8" t="s">
        <v>4</v>
      </c>
      <c r="K8" s="1">
        <v>0.71875715255737305</v>
      </c>
      <c r="L8" s="1">
        <v>320.03782534599299</v>
      </c>
      <c r="M8" s="1">
        <v>3.6882543563842698</v>
      </c>
      <c r="N8" s="1">
        <v>33.228177309036198</v>
      </c>
      <c r="O8" s="1">
        <v>296.67298173904402</v>
      </c>
      <c r="P8" s="1">
        <v>327.90773105621298</v>
      </c>
      <c r="Q8" s="2">
        <f>L8/K8</f>
        <v>445.2655868637728</v>
      </c>
      <c r="R8" t="s">
        <v>18</v>
      </c>
    </row>
    <row r="9" spans="1:18" x14ac:dyDescent="0.3">
      <c r="B9" t="s">
        <v>28</v>
      </c>
      <c r="D9" t="str">
        <f t="shared" si="0"/>
        <v>délai il:</v>
      </c>
      <c r="E9">
        <f t="shared" si="1"/>
        <v>327.90773105621298</v>
      </c>
      <c r="J9" t="s">
        <v>5</v>
      </c>
      <c r="K9" s="1">
        <v>10.7985496520996</v>
      </c>
      <c r="L9" s="1">
        <v>118.708411216735</v>
      </c>
      <c r="M9" s="1">
        <v>3.21939969062805</v>
      </c>
      <c r="N9" s="1">
        <v>32.375585079193101</v>
      </c>
      <c r="O9" s="1">
        <v>144.79801368713299</v>
      </c>
      <c r="P9" s="1">
        <v>121.26022076606699</v>
      </c>
      <c r="Q9">
        <f>L9/K9</f>
        <v>10.992995822698662</v>
      </c>
    </row>
    <row r="10" spans="1:18" x14ac:dyDescent="0.3">
      <c r="B10" t="s">
        <v>29</v>
      </c>
      <c r="D10" t="str">
        <f t="shared" si="0"/>
        <v>délai il2020:</v>
      </c>
      <c r="E10">
        <f t="shared" si="1"/>
        <v>121.26022076606699</v>
      </c>
      <c r="J10" t="s">
        <v>6</v>
      </c>
      <c r="K10" s="1">
        <v>12.0173563957214</v>
      </c>
      <c r="L10" s="1">
        <v>147.083409786224</v>
      </c>
      <c r="M10" s="1">
        <v>3.63067531585693</v>
      </c>
      <c r="N10" s="1">
        <v>33.062002420425401</v>
      </c>
      <c r="O10" s="1">
        <v>164.70277142524699</v>
      </c>
      <c r="P10" s="1">
        <v>148.84140849113399</v>
      </c>
      <c r="Q10">
        <f>L10/K10</f>
        <v>12.239248379002127</v>
      </c>
    </row>
    <row r="11" spans="1:18" x14ac:dyDescent="0.3">
      <c r="B11" t="s">
        <v>30</v>
      </c>
      <c r="D11" t="str">
        <f t="shared" si="0"/>
        <v>délai il2021:</v>
      </c>
      <c r="E11">
        <f t="shared" si="1"/>
        <v>148.84140849113399</v>
      </c>
      <c r="J11" t="s">
        <v>7</v>
      </c>
      <c r="K11" s="1">
        <v>7.1579747200012198</v>
      </c>
      <c r="L11" s="1">
        <v>41.308261871337798</v>
      </c>
      <c r="M11" s="1">
        <v>3.2308003902435298</v>
      </c>
      <c r="N11" s="1">
        <v>32.358364820480297</v>
      </c>
      <c r="O11" s="1">
        <v>4.6728122234344402</v>
      </c>
      <c r="P11" s="1">
        <v>42.099010944366398</v>
      </c>
      <c r="Q11">
        <f>L11/K11</f>
        <v>5.7709426880080903</v>
      </c>
    </row>
    <row r="12" spans="1:18" x14ac:dyDescent="0.3">
      <c r="B12" t="s">
        <v>31</v>
      </c>
      <c r="D12" t="str">
        <f t="shared" si="0"/>
        <v>délai il2022:</v>
      </c>
      <c r="E12">
        <f t="shared" si="1"/>
        <v>42.099010944366398</v>
      </c>
      <c r="J12" t="s">
        <v>8</v>
      </c>
      <c r="K12" s="1">
        <v>7.6882483959197998</v>
      </c>
      <c r="L12" s="1">
        <v>13.004883050918499</v>
      </c>
      <c r="M12" s="1">
        <v>1.2815461158752399</v>
      </c>
      <c r="N12" s="1">
        <v>2.8098008632659899</v>
      </c>
      <c r="O12" s="1">
        <v>12.2235891819</v>
      </c>
      <c r="P12" s="1">
        <v>12.2275648117065</v>
      </c>
      <c r="Q12">
        <f>L12/K12</f>
        <v>1.6915274300737044</v>
      </c>
    </row>
    <row r="13" spans="1:18" x14ac:dyDescent="0.3">
      <c r="B13" t="s">
        <v>32</v>
      </c>
      <c r="D13" t="str">
        <f t="shared" si="0"/>
        <v>délai to_bytes:</v>
      </c>
      <c r="E13">
        <f t="shared" si="1"/>
        <v>12.2275648117065</v>
      </c>
    </row>
    <row r="14" spans="1:18" x14ac:dyDescent="0.3">
      <c r="B14" t="s">
        <v>16</v>
      </c>
      <c r="D14" t="str">
        <f t="shared" si="0"/>
        <v>size :</v>
      </c>
      <c r="E14">
        <f t="shared" si="1"/>
        <v>18175795</v>
      </c>
      <c r="J14" t="s">
        <v>10</v>
      </c>
      <c r="K14" s="1">
        <v>3.2899141311645499</v>
      </c>
      <c r="L14" s="1">
        <v>8.2600297927856392</v>
      </c>
      <c r="M14" s="1">
        <v>0.27949786186218201</v>
      </c>
      <c r="N14" s="1">
        <v>2.7656366825103702</v>
      </c>
      <c r="O14" s="1">
        <v>7.13146471977233</v>
      </c>
      <c r="P14" s="1">
        <v>8.5498392581939697</v>
      </c>
      <c r="Q14">
        <f>L14/K14</f>
        <v>2.5107128829109557</v>
      </c>
    </row>
    <row r="15" spans="1:18" x14ac:dyDescent="0.3">
      <c r="B15" t="s">
        <v>33</v>
      </c>
      <c r="D15" t="str">
        <f t="shared" si="0"/>
        <v>délai stockage:</v>
      </c>
      <c r="E15">
        <f t="shared" si="1"/>
        <v>8.5498392581939697</v>
      </c>
      <c r="J15" t="s">
        <v>11</v>
      </c>
      <c r="K15" s="1">
        <v>1.5925037860870299</v>
      </c>
      <c r="L15" s="1">
        <v>7.4889545440673801</v>
      </c>
      <c r="M15" s="1">
        <v>0.32818388938903797</v>
      </c>
      <c r="N15" s="1">
        <v>2.7343623638153001</v>
      </c>
      <c r="O15" s="1">
        <v>7.1619122028350803</v>
      </c>
      <c r="P15" s="1">
        <v>7.2321975231170601</v>
      </c>
      <c r="Q15">
        <f>L15/K15</f>
        <v>4.7026290357956553</v>
      </c>
    </row>
    <row r="16" spans="1:18" x14ac:dyDescent="0.3">
      <c r="B16" t="s">
        <v>34</v>
      </c>
      <c r="D16" t="str">
        <f t="shared" si="0"/>
        <v>délai chargement:</v>
      </c>
      <c r="E16">
        <f t="shared" si="1"/>
        <v>7.2321975231170601</v>
      </c>
      <c r="J16" t="s">
        <v>12</v>
      </c>
      <c r="K16" s="5">
        <v>35.6916568279266</v>
      </c>
      <c r="L16" s="1">
        <v>21.040426731109601</v>
      </c>
      <c r="M16" s="1">
        <v>0.93770480155944802</v>
      </c>
      <c r="N16" s="1">
        <v>5.6110880374908403</v>
      </c>
      <c r="O16" s="1">
        <v>23.291443586349398</v>
      </c>
      <c r="P16" s="1">
        <v>20.6701049804687</v>
      </c>
      <c r="Q16" s="2">
        <f>L16/K16</f>
        <v>0.58950546433156104</v>
      </c>
    </row>
    <row r="17" spans="2:17" x14ac:dyDescent="0.3">
      <c r="B17" t="s">
        <v>35</v>
      </c>
      <c r="D17" t="str">
        <f t="shared" si="0"/>
        <v>full 2020 :</v>
      </c>
      <c r="E17">
        <f t="shared" si="1"/>
        <v>20.6701049804687</v>
      </c>
      <c r="J17" t="s">
        <v>13</v>
      </c>
      <c r="K17" s="1">
        <v>18.614551782608</v>
      </c>
      <c r="L17" s="1">
        <v>189.303459644317</v>
      </c>
      <c r="M17" s="1">
        <v>7.3489930629730198</v>
      </c>
      <c r="N17" s="1">
        <v>45.209735631942699</v>
      </c>
      <c r="O17" s="1">
        <v>226.90205764770499</v>
      </c>
      <c r="P17" s="1">
        <v>191.022455692291</v>
      </c>
      <c r="Q17">
        <f>L17/K17</f>
        <v>10.169649092554973</v>
      </c>
    </row>
    <row r="18" spans="2:17" x14ac:dyDescent="0.3">
      <c r="B18" t="s">
        <v>36</v>
      </c>
      <c r="D18" t="str">
        <f t="shared" ref="D18" si="2">LEFT(B18,FIND(":",B18))</f>
        <v>numpy 2020 :</v>
      </c>
      <c r="E18">
        <f t="shared" ref="E18" si="3">_xlfn.NUMBERVALUE(RIGHT(B18,LEN(B18)-FIND(":",B18)),".")</f>
        <v>191.022455692291</v>
      </c>
      <c r="J18" t="s">
        <v>19</v>
      </c>
      <c r="N18" s="1">
        <v>36.764996767044003</v>
      </c>
      <c r="O18" s="1">
        <v>354.17169547080903</v>
      </c>
      <c r="P18" s="1">
        <v>345.703803062438</v>
      </c>
    </row>
    <row r="19" spans="2:17" x14ac:dyDescent="0.3">
      <c r="B19" t="s">
        <v>37</v>
      </c>
      <c r="D19" t="str">
        <f t="shared" ref="D19:D20" si="4">LEFT(B19,FIND(":",B19))</f>
        <v>xarray 2020 :</v>
      </c>
      <c r="E19">
        <f t="shared" ref="E19:E20" si="5">_xlfn.NUMBERVALUE(RIGHT(B19,LEN(B19)-FIND(":",B19)),".")</f>
        <v>345.703803062438</v>
      </c>
      <c r="J19" t="s">
        <v>20</v>
      </c>
      <c r="N19" s="1">
        <v>0</v>
      </c>
      <c r="O19" s="1">
        <v>3.0993700027465799E-2</v>
      </c>
      <c r="P19" s="1">
        <v>6.2514781951904297E-2</v>
      </c>
    </row>
    <row r="20" spans="2:17" x14ac:dyDescent="0.3">
      <c r="B20" t="s">
        <v>38</v>
      </c>
      <c r="D20" t="str">
        <f t="shared" si="4"/>
        <v>xarray 2020 loc :</v>
      </c>
      <c r="E20">
        <f t="shared" si="5"/>
        <v>6.2514781951904297E-2</v>
      </c>
    </row>
    <row r="22" spans="2:17" x14ac:dyDescent="0.3">
      <c r="J22" t="s">
        <v>17</v>
      </c>
      <c r="K22" s="1">
        <f>SUM(K6:K17)</f>
        <v>102.53593134880055</v>
      </c>
      <c r="L22" s="1">
        <f>SUM(L6:L17)</f>
        <v>1016.2354536056489</v>
      </c>
      <c r="M22" s="1">
        <f>SUM(M6:M17)</f>
        <v>25.449097156524626</v>
      </c>
      <c r="N22" s="1">
        <f t="shared" ref="N22:P22" si="6">SUM(N6:N17)</f>
        <v>203.20075416564922</v>
      </c>
      <c r="O22" s="1">
        <f>SUM(O6:O17)</f>
        <v>1021.7101948261243</v>
      </c>
      <c r="P22" s="1">
        <f t="shared" si="6"/>
        <v>1057.2158064842197</v>
      </c>
      <c r="Q22">
        <f>L22/K22</f>
        <v>9.9110179254985304</v>
      </c>
    </row>
    <row r="23" spans="2:17" x14ac:dyDescent="0.3">
      <c r="K23">
        <f>K22/60</f>
        <v>1.7089321891466758</v>
      </c>
    </row>
    <row r="25" spans="2:17" x14ac:dyDescent="0.3">
      <c r="L25">
        <f>16.94*60</f>
        <v>1016.4000000000001</v>
      </c>
    </row>
    <row r="29" spans="2:17" x14ac:dyDescent="0.3">
      <c r="K29" s="3">
        <v>8</v>
      </c>
      <c r="L29" s="3">
        <v>80</v>
      </c>
      <c r="M29" s="3">
        <v>800</v>
      </c>
      <c r="N29" s="3">
        <v>913.8</v>
      </c>
    </row>
    <row r="30" spans="2:17" x14ac:dyDescent="0.3">
      <c r="J30" t="s">
        <v>2</v>
      </c>
      <c r="K30" s="1">
        <v>1.5040416717529199</v>
      </c>
      <c r="L30" s="1">
        <v>13.046000957488999</v>
      </c>
      <c r="M30" s="1">
        <v>134.15314841270401</v>
      </c>
      <c r="N30" s="1">
        <v>177.40527296066199</v>
      </c>
    </row>
    <row r="31" spans="2:17" x14ac:dyDescent="0.3">
      <c r="J31" t="s">
        <v>4</v>
      </c>
      <c r="K31" s="1">
        <v>3.6882543563842698</v>
      </c>
      <c r="L31" s="1">
        <v>33.228177309036198</v>
      </c>
      <c r="M31" s="1">
        <v>296.67298173904402</v>
      </c>
      <c r="N31" s="1">
        <v>327.90773105621298</v>
      </c>
    </row>
    <row r="32" spans="2:17" x14ac:dyDescent="0.3">
      <c r="J32" t="s">
        <v>5</v>
      </c>
      <c r="K32" s="1">
        <v>3.21939969062805</v>
      </c>
      <c r="L32" s="1">
        <v>32.375585079193101</v>
      </c>
      <c r="M32" s="1">
        <v>144.79801368713299</v>
      </c>
      <c r="N32" s="1">
        <v>121.26022076606699</v>
      </c>
    </row>
    <row r="33" spans="10:14" x14ac:dyDescent="0.3">
      <c r="J33" t="s">
        <v>8</v>
      </c>
      <c r="K33" s="1">
        <v>1.2815461158752399</v>
      </c>
      <c r="L33" s="1">
        <v>2.8098008632659899</v>
      </c>
      <c r="M33" s="1">
        <v>12.2235891819</v>
      </c>
      <c r="N33" s="1">
        <v>42.099010944366398</v>
      </c>
    </row>
    <row r="34" spans="10:14" x14ac:dyDescent="0.3">
      <c r="J34" t="s">
        <v>10</v>
      </c>
      <c r="K34" s="1">
        <v>0.27949786186218201</v>
      </c>
      <c r="L34" s="1">
        <v>2.7656366825103702</v>
      </c>
      <c r="M34" s="1">
        <v>7.13146471977233</v>
      </c>
      <c r="N34" s="1">
        <v>12.2275648117065</v>
      </c>
    </row>
    <row r="35" spans="10:14" x14ac:dyDescent="0.3">
      <c r="J35" t="s">
        <v>11</v>
      </c>
      <c r="K35" s="1">
        <v>0.32818388938903797</v>
      </c>
      <c r="L35" s="1">
        <v>2.7343623638153001</v>
      </c>
      <c r="M35" s="1">
        <v>7.1619122028350803</v>
      </c>
      <c r="N35" s="1">
        <v>8.5498392581939697</v>
      </c>
    </row>
    <row r="36" spans="10:14" x14ac:dyDescent="0.3">
      <c r="J36" t="s">
        <v>12</v>
      </c>
      <c r="K36" s="1">
        <v>0.93770480155944802</v>
      </c>
      <c r="L36" s="1">
        <v>5.6110880374908403</v>
      </c>
      <c r="M36" s="1">
        <v>23.291443586349398</v>
      </c>
      <c r="N36" s="1">
        <v>20.6701049804687</v>
      </c>
    </row>
    <row r="37" spans="10:14" x14ac:dyDescent="0.3">
      <c r="J37" t="s">
        <v>13</v>
      </c>
      <c r="K37" s="1">
        <v>7.3489930629730198</v>
      </c>
      <c r="L37" s="1">
        <v>45.209735631942699</v>
      </c>
      <c r="M37" s="1">
        <v>226.90205764770499</v>
      </c>
      <c r="N37" s="1">
        <v>191.022455692291</v>
      </c>
    </row>
    <row r="38" spans="10:14" x14ac:dyDescent="0.3">
      <c r="J38" t="s">
        <v>19</v>
      </c>
      <c r="L38" s="1">
        <v>36.764996767044003</v>
      </c>
      <c r="M38" s="1">
        <v>354.17169547080903</v>
      </c>
      <c r="N38" s="1">
        <v>345.703803062438</v>
      </c>
    </row>
  </sheetData>
  <pageMargins left="0.7" right="0.7" top="0.75" bottom="0.75" header="0.3" footer="0.3"/>
  <pageSetup orientation="portrait" r:id="rId1"/>
  <headerFooter>
    <oddFooter>&amp;R&amp;1#&amp;"Arial"&amp;10&amp;K000000Confidential 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THOMY Philippe</dc:creator>
  <cp:lastModifiedBy>THOMY Philippe</cp:lastModifiedBy>
  <dcterms:created xsi:type="dcterms:W3CDTF">2022-04-13T08:04:39Z</dcterms:created>
  <dcterms:modified xsi:type="dcterms:W3CDTF">2022-04-14T13:43:00Z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2022-04-13T08:05:02Z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06aadd04-c3b0-42db-a384-e36c64da7614</vt:lpwstr>
  </property>
  <property fmtid="{D5CDD505-2E9C-101B-9397-08002B2CF9AE}" pid="8" name="MSIP_Label_fd1c0902-ed92-4fed-896d-2e7725de02d4_ContentBits">
    <vt:lpwstr>2</vt:lpwstr>
  </property>
</Properties>
</file>