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fengs\Desktop\py_project\csv_file\"/>
    </mc:Choice>
  </mc:AlternateContent>
  <xr:revisionPtr revIDLastSave="0" documentId="13_ncr:1_{2FE3E9AD-DCFF-4393-BC54-FF662CB63824}" xr6:coauthVersionLast="47" xr6:coauthVersionMax="47" xr10:uidLastSave="{00000000-0000-0000-0000-000000000000}"/>
  <bookViews>
    <workbookView xWindow="1520" yWindow="1520" windowWidth="14400" windowHeight="7360" activeTab="3" xr2:uid="{00000000-000D-0000-FFFF-FFFF00000000}"/>
  </bookViews>
  <sheets>
    <sheet name="PlayerData" sheetId="1" r:id="rId1"/>
    <sheet name="SalesOrders" sheetId="2" r:id="rId2"/>
    <sheet name="Orders" sheetId="3" r:id="rId3"/>
    <sheet name="Insuranc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9" i="1" l="1"/>
  <c r="N99" i="1" s="1"/>
  <c r="O99" i="1" s="1"/>
  <c r="L99" i="1"/>
  <c r="M98" i="1"/>
  <c r="N98" i="1" s="1"/>
  <c r="O98" i="1" s="1"/>
  <c r="L98" i="1"/>
  <c r="M97" i="1"/>
  <c r="N97" i="1" s="1"/>
  <c r="O97" i="1" s="1"/>
  <c r="L97" i="1"/>
  <c r="M96" i="1"/>
  <c r="N96" i="1" s="1"/>
  <c r="O96" i="1" s="1"/>
  <c r="L96" i="1"/>
  <c r="M95" i="1"/>
  <c r="N95" i="1" s="1"/>
  <c r="O95" i="1" s="1"/>
  <c r="L95" i="1"/>
  <c r="M94" i="1"/>
  <c r="N94" i="1" s="1"/>
  <c r="O94" i="1" s="1"/>
  <c r="L94" i="1"/>
  <c r="M93" i="1"/>
  <c r="N93" i="1" s="1"/>
  <c r="O93" i="1" s="1"/>
  <c r="L93" i="1"/>
  <c r="M92" i="1"/>
  <c r="N92" i="1" s="1"/>
  <c r="O92" i="1" s="1"/>
  <c r="L92" i="1"/>
  <c r="M91" i="1"/>
  <c r="N91" i="1" s="1"/>
  <c r="O91" i="1" s="1"/>
  <c r="L91" i="1"/>
  <c r="M90" i="1"/>
  <c r="N90" i="1" s="1"/>
  <c r="O90" i="1" s="1"/>
  <c r="L90" i="1"/>
  <c r="M89" i="1"/>
  <c r="N89" i="1" s="1"/>
  <c r="O89" i="1" s="1"/>
  <c r="L89" i="1"/>
  <c r="M88" i="1"/>
  <c r="N88" i="1" s="1"/>
  <c r="O88" i="1" s="1"/>
  <c r="L88" i="1"/>
  <c r="M87" i="1"/>
  <c r="N87" i="1" s="1"/>
  <c r="O87" i="1" s="1"/>
  <c r="L87" i="1"/>
  <c r="M86" i="1"/>
  <c r="N86" i="1" s="1"/>
  <c r="O86" i="1" s="1"/>
  <c r="L86" i="1"/>
  <c r="M85" i="1"/>
  <c r="N85" i="1" s="1"/>
  <c r="O85" i="1" s="1"/>
  <c r="L85" i="1"/>
  <c r="M84" i="1"/>
  <c r="N84" i="1" s="1"/>
  <c r="O84" i="1" s="1"/>
  <c r="L84" i="1"/>
  <c r="M83" i="1"/>
  <c r="N83" i="1" s="1"/>
  <c r="O83" i="1" s="1"/>
  <c r="L83" i="1"/>
  <c r="M82" i="1"/>
  <c r="N82" i="1" s="1"/>
  <c r="O82" i="1" s="1"/>
  <c r="L82" i="1"/>
  <c r="M81" i="1"/>
  <c r="N81" i="1" s="1"/>
  <c r="O81" i="1" s="1"/>
  <c r="L81" i="1"/>
  <c r="M80" i="1"/>
  <c r="N80" i="1" s="1"/>
  <c r="O80" i="1" s="1"/>
  <c r="L80" i="1"/>
  <c r="M79" i="1"/>
  <c r="N79" i="1" s="1"/>
  <c r="O79" i="1" s="1"/>
  <c r="L79" i="1"/>
  <c r="M78" i="1"/>
  <c r="N78" i="1" s="1"/>
  <c r="O78" i="1" s="1"/>
  <c r="L78" i="1"/>
  <c r="M77" i="1"/>
  <c r="N77" i="1" s="1"/>
  <c r="O77" i="1" s="1"/>
  <c r="L77" i="1"/>
  <c r="M76" i="1"/>
  <c r="N76" i="1" s="1"/>
  <c r="O76" i="1" s="1"/>
  <c r="L76" i="1"/>
  <c r="M75" i="1"/>
  <c r="N75" i="1" s="1"/>
  <c r="O75" i="1" s="1"/>
  <c r="L75" i="1"/>
  <c r="M74" i="1"/>
  <c r="N74" i="1" s="1"/>
  <c r="O74" i="1" s="1"/>
  <c r="L74" i="1"/>
  <c r="M73" i="1"/>
  <c r="N73" i="1" s="1"/>
  <c r="O73" i="1" s="1"/>
  <c r="L73" i="1"/>
  <c r="M72" i="1"/>
  <c r="N72" i="1" s="1"/>
  <c r="O72" i="1" s="1"/>
  <c r="L72" i="1"/>
  <c r="M71" i="1"/>
  <c r="N71" i="1" s="1"/>
  <c r="O71" i="1" s="1"/>
  <c r="L71" i="1"/>
  <c r="M70" i="1"/>
  <c r="N70" i="1" s="1"/>
  <c r="O70" i="1" s="1"/>
  <c r="L70" i="1"/>
  <c r="M69" i="1"/>
  <c r="N69" i="1" s="1"/>
  <c r="O69" i="1" s="1"/>
  <c r="L69" i="1"/>
  <c r="M68" i="1"/>
  <c r="N68" i="1" s="1"/>
  <c r="O68" i="1" s="1"/>
  <c r="L68" i="1"/>
  <c r="M67" i="1"/>
  <c r="N67" i="1" s="1"/>
  <c r="O67" i="1" s="1"/>
  <c r="L67" i="1"/>
  <c r="M66" i="1"/>
  <c r="N66" i="1" s="1"/>
  <c r="O66" i="1" s="1"/>
  <c r="L66" i="1"/>
  <c r="M65" i="1"/>
  <c r="N65" i="1" s="1"/>
  <c r="O65" i="1" s="1"/>
  <c r="L65" i="1"/>
  <c r="M64" i="1"/>
  <c r="N64" i="1" s="1"/>
  <c r="O64" i="1" s="1"/>
  <c r="L64" i="1"/>
  <c r="M63" i="1"/>
  <c r="N63" i="1" s="1"/>
  <c r="O63" i="1" s="1"/>
  <c r="L63" i="1"/>
  <c r="M62" i="1"/>
  <c r="N62" i="1" s="1"/>
  <c r="O62" i="1" s="1"/>
  <c r="L62" i="1"/>
  <c r="M61" i="1"/>
  <c r="N61" i="1" s="1"/>
  <c r="O61" i="1" s="1"/>
  <c r="L61" i="1"/>
  <c r="M60" i="1"/>
  <c r="N60" i="1" s="1"/>
  <c r="O60" i="1" s="1"/>
  <c r="L60" i="1"/>
  <c r="M59" i="1"/>
  <c r="N59" i="1" s="1"/>
  <c r="O59" i="1" s="1"/>
  <c r="L59" i="1"/>
  <c r="M58" i="1"/>
  <c r="N58" i="1" s="1"/>
  <c r="O58" i="1" s="1"/>
  <c r="L58" i="1"/>
  <c r="M57" i="1"/>
  <c r="N57" i="1" s="1"/>
  <c r="O57" i="1" s="1"/>
  <c r="L57" i="1"/>
  <c r="M56" i="1"/>
  <c r="N56" i="1" s="1"/>
  <c r="O56" i="1" s="1"/>
  <c r="L56" i="1"/>
  <c r="M55" i="1"/>
  <c r="N55" i="1" s="1"/>
  <c r="O55" i="1" s="1"/>
  <c r="L55" i="1"/>
  <c r="M54" i="1"/>
  <c r="N54" i="1" s="1"/>
  <c r="O54" i="1" s="1"/>
  <c r="L54" i="1"/>
  <c r="M53" i="1"/>
  <c r="N53" i="1" s="1"/>
  <c r="O53" i="1" s="1"/>
  <c r="L53" i="1"/>
  <c r="M52" i="1"/>
  <c r="N52" i="1" s="1"/>
  <c r="O52" i="1" s="1"/>
  <c r="L52" i="1"/>
  <c r="M51" i="1"/>
  <c r="N51" i="1" s="1"/>
  <c r="O51" i="1" s="1"/>
  <c r="L51" i="1"/>
  <c r="M50" i="1"/>
  <c r="N50" i="1" s="1"/>
  <c r="O50" i="1" s="1"/>
  <c r="L50" i="1"/>
  <c r="M49" i="1"/>
  <c r="N49" i="1" s="1"/>
  <c r="O49" i="1" s="1"/>
  <c r="L49" i="1"/>
  <c r="M48" i="1"/>
  <c r="N48" i="1" s="1"/>
  <c r="O48" i="1" s="1"/>
  <c r="L48" i="1"/>
  <c r="M47" i="1"/>
  <c r="N47" i="1" s="1"/>
  <c r="O47" i="1" s="1"/>
  <c r="L47" i="1"/>
  <c r="M46" i="1"/>
  <c r="N46" i="1" s="1"/>
  <c r="O46" i="1" s="1"/>
  <c r="L46" i="1"/>
  <c r="M45" i="1"/>
  <c r="N45" i="1" s="1"/>
  <c r="O45" i="1" s="1"/>
  <c r="L45" i="1"/>
  <c r="M44" i="1"/>
  <c r="N44" i="1" s="1"/>
  <c r="O44" i="1" s="1"/>
  <c r="L44" i="1"/>
  <c r="M43" i="1"/>
  <c r="N43" i="1" s="1"/>
  <c r="O43" i="1" s="1"/>
  <c r="L43" i="1"/>
  <c r="M42" i="1"/>
  <c r="N42" i="1" s="1"/>
  <c r="O42" i="1" s="1"/>
  <c r="L42" i="1"/>
  <c r="M41" i="1"/>
  <c r="N41" i="1" s="1"/>
  <c r="O41" i="1" s="1"/>
  <c r="L41" i="1"/>
  <c r="M40" i="1"/>
  <c r="N40" i="1" s="1"/>
  <c r="O40" i="1" s="1"/>
  <c r="L40" i="1"/>
  <c r="M39" i="1"/>
  <c r="N39" i="1" s="1"/>
  <c r="O39" i="1" s="1"/>
  <c r="L39" i="1"/>
  <c r="M38" i="1"/>
  <c r="N38" i="1" s="1"/>
  <c r="O38" i="1" s="1"/>
  <c r="L38" i="1"/>
  <c r="M37" i="1"/>
  <c r="N37" i="1" s="1"/>
  <c r="O37" i="1" s="1"/>
  <c r="L37" i="1"/>
  <c r="M36" i="1"/>
  <c r="N36" i="1" s="1"/>
  <c r="O36" i="1" s="1"/>
  <c r="L36" i="1"/>
  <c r="M35" i="1"/>
  <c r="N35" i="1" s="1"/>
  <c r="O35" i="1" s="1"/>
  <c r="L35" i="1"/>
  <c r="M34" i="1"/>
  <c r="N34" i="1" s="1"/>
  <c r="O34" i="1" s="1"/>
  <c r="L34" i="1"/>
  <c r="M33" i="1"/>
  <c r="N33" i="1" s="1"/>
  <c r="O33" i="1" s="1"/>
  <c r="L33" i="1"/>
  <c r="M32" i="1"/>
  <c r="N32" i="1" s="1"/>
  <c r="O32" i="1" s="1"/>
  <c r="L32" i="1"/>
  <c r="M31" i="1"/>
  <c r="N31" i="1" s="1"/>
  <c r="O31" i="1" s="1"/>
  <c r="L31" i="1"/>
  <c r="M30" i="1"/>
  <c r="N30" i="1" s="1"/>
  <c r="O30" i="1" s="1"/>
  <c r="L30" i="1"/>
  <c r="M29" i="1"/>
  <c r="N29" i="1" s="1"/>
  <c r="O29" i="1" s="1"/>
  <c r="L29" i="1"/>
  <c r="M28" i="1"/>
  <c r="N28" i="1" s="1"/>
  <c r="O28" i="1" s="1"/>
  <c r="L28" i="1"/>
  <c r="M27" i="1"/>
  <c r="N27" i="1" s="1"/>
  <c r="O27" i="1" s="1"/>
  <c r="L27" i="1"/>
  <c r="M26" i="1"/>
  <c r="N26" i="1" s="1"/>
  <c r="O26" i="1" s="1"/>
  <c r="L26" i="1"/>
  <c r="M25" i="1"/>
  <c r="N25" i="1" s="1"/>
  <c r="O25" i="1" s="1"/>
  <c r="L25" i="1"/>
  <c r="M24" i="1"/>
  <c r="N24" i="1" s="1"/>
  <c r="O24" i="1" s="1"/>
  <c r="L24" i="1"/>
  <c r="M23" i="1"/>
  <c r="N23" i="1" s="1"/>
  <c r="O23" i="1" s="1"/>
  <c r="L23" i="1"/>
  <c r="M22" i="1"/>
  <c r="N22" i="1" s="1"/>
  <c r="O22" i="1" s="1"/>
  <c r="L22" i="1"/>
  <c r="M21" i="1"/>
  <c r="N21" i="1" s="1"/>
  <c r="O21" i="1" s="1"/>
  <c r="L21" i="1"/>
  <c r="M20" i="1"/>
  <c r="N20" i="1" s="1"/>
  <c r="O20" i="1" s="1"/>
  <c r="L20" i="1"/>
  <c r="M19" i="1"/>
  <c r="N19" i="1" s="1"/>
  <c r="O19" i="1" s="1"/>
  <c r="L19" i="1"/>
  <c r="M18" i="1"/>
  <c r="N18" i="1" s="1"/>
  <c r="O18" i="1" s="1"/>
  <c r="L18" i="1"/>
  <c r="M17" i="1"/>
  <c r="N17" i="1" s="1"/>
  <c r="O17" i="1" s="1"/>
  <c r="L17" i="1"/>
  <c r="M16" i="1"/>
  <c r="N16" i="1" s="1"/>
  <c r="O16" i="1" s="1"/>
  <c r="L16" i="1"/>
  <c r="M15" i="1"/>
  <c r="N15" i="1" s="1"/>
  <c r="O15" i="1" s="1"/>
  <c r="L15" i="1"/>
  <c r="M14" i="1"/>
  <c r="N14" i="1" s="1"/>
  <c r="O14" i="1" s="1"/>
  <c r="L14" i="1"/>
  <c r="M13" i="1"/>
  <c r="N13" i="1" s="1"/>
  <c r="O13" i="1" s="1"/>
  <c r="L13" i="1"/>
  <c r="M12" i="1"/>
  <c r="N12" i="1" s="1"/>
  <c r="O12" i="1" s="1"/>
  <c r="L12" i="1"/>
  <c r="M11" i="1"/>
  <c r="N11" i="1" s="1"/>
  <c r="O11" i="1" s="1"/>
  <c r="L11" i="1"/>
  <c r="M10" i="1"/>
  <c r="N10" i="1" s="1"/>
  <c r="O10" i="1" s="1"/>
  <c r="L10" i="1"/>
  <c r="M9" i="1"/>
  <c r="N9" i="1" s="1"/>
  <c r="O9" i="1" s="1"/>
  <c r="L9" i="1"/>
  <c r="M8" i="1"/>
  <c r="N8" i="1" s="1"/>
  <c r="O8" i="1" s="1"/>
  <c r="L8" i="1"/>
  <c r="M7" i="1"/>
  <c r="N7" i="1" s="1"/>
  <c r="O7" i="1" s="1"/>
  <c r="L7" i="1"/>
  <c r="M6" i="1"/>
  <c r="N6" i="1" s="1"/>
  <c r="O6" i="1" s="1"/>
  <c r="L6" i="1"/>
  <c r="M5" i="1"/>
  <c r="N5" i="1" s="1"/>
  <c r="O5" i="1" s="1"/>
  <c r="L5" i="1"/>
  <c r="M4" i="1"/>
  <c r="N4" i="1" s="1"/>
  <c r="O4" i="1" s="1"/>
  <c r="L4" i="1"/>
  <c r="M99" i="3"/>
  <c r="N99" i="3" s="1"/>
  <c r="O99" i="3" s="1"/>
  <c r="L99" i="3"/>
  <c r="M98" i="3"/>
  <c r="N98" i="3" s="1"/>
  <c r="O98" i="3" s="1"/>
  <c r="L98" i="3"/>
  <c r="M97" i="3"/>
  <c r="N97" i="3" s="1"/>
  <c r="O97" i="3" s="1"/>
  <c r="L97" i="3"/>
  <c r="M96" i="3"/>
  <c r="N96" i="3" s="1"/>
  <c r="O96" i="3" s="1"/>
  <c r="L96" i="3"/>
  <c r="M95" i="3"/>
  <c r="N95" i="3" s="1"/>
  <c r="O95" i="3" s="1"/>
  <c r="L95" i="3"/>
  <c r="M94" i="3"/>
  <c r="N94" i="3" s="1"/>
  <c r="O94" i="3" s="1"/>
  <c r="L94" i="3"/>
  <c r="M93" i="3"/>
  <c r="N93" i="3" s="1"/>
  <c r="O93" i="3" s="1"/>
  <c r="L93" i="3"/>
  <c r="M92" i="3"/>
  <c r="N92" i="3" s="1"/>
  <c r="O92" i="3" s="1"/>
  <c r="L92" i="3"/>
  <c r="M91" i="3"/>
  <c r="N91" i="3" s="1"/>
  <c r="O91" i="3" s="1"/>
  <c r="L91" i="3"/>
  <c r="M90" i="3"/>
  <c r="N90" i="3" s="1"/>
  <c r="O90" i="3" s="1"/>
  <c r="L90" i="3"/>
  <c r="M89" i="3"/>
  <c r="N89" i="3" s="1"/>
  <c r="O89" i="3" s="1"/>
  <c r="L89" i="3"/>
  <c r="M88" i="3"/>
  <c r="N88" i="3" s="1"/>
  <c r="O88" i="3" s="1"/>
  <c r="L88" i="3"/>
  <c r="M87" i="3"/>
  <c r="N87" i="3" s="1"/>
  <c r="O87" i="3" s="1"/>
  <c r="L87" i="3"/>
  <c r="M86" i="3"/>
  <c r="N86" i="3" s="1"/>
  <c r="O86" i="3" s="1"/>
  <c r="L86" i="3"/>
  <c r="M85" i="3"/>
  <c r="N85" i="3" s="1"/>
  <c r="O85" i="3" s="1"/>
  <c r="L85" i="3"/>
  <c r="M84" i="3"/>
  <c r="N84" i="3" s="1"/>
  <c r="O84" i="3" s="1"/>
  <c r="L84" i="3"/>
  <c r="M83" i="3"/>
  <c r="N83" i="3" s="1"/>
  <c r="O83" i="3" s="1"/>
  <c r="L83" i="3"/>
  <c r="M82" i="3"/>
  <c r="N82" i="3" s="1"/>
  <c r="O82" i="3" s="1"/>
  <c r="L82" i="3"/>
  <c r="M81" i="3"/>
  <c r="N81" i="3" s="1"/>
  <c r="O81" i="3" s="1"/>
  <c r="L81" i="3"/>
  <c r="M80" i="3"/>
  <c r="N80" i="3" s="1"/>
  <c r="O80" i="3" s="1"/>
  <c r="L80" i="3"/>
  <c r="M79" i="3"/>
  <c r="N79" i="3" s="1"/>
  <c r="O79" i="3" s="1"/>
  <c r="L79" i="3"/>
  <c r="M78" i="3"/>
  <c r="N78" i="3" s="1"/>
  <c r="O78" i="3" s="1"/>
  <c r="L78" i="3"/>
  <c r="M77" i="3"/>
  <c r="N77" i="3" s="1"/>
  <c r="O77" i="3" s="1"/>
  <c r="L77" i="3"/>
  <c r="M76" i="3"/>
  <c r="N76" i="3" s="1"/>
  <c r="O76" i="3" s="1"/>
  <c r="L76" i="3"/>
  <c r="M75" i="3"/>
  <c r="N75" i="3" s="1"/>
  <c r="O75" i="3" s="1"/>
  <c r="L75" i="3"/>
  <c r="M74" i="3"/>
  <c r="N74" i="3" s="1"/>
  <c r="O74" i="3" s="1"/>
  <c r="L74" i="3"/>
  <c r="M73" i="3"/>
  <c r="N73" i="3" s="1"/>
  <c r="O73" i="3" s="1"/>
  <c r="L73" i="3"/>
  <c r="M72" i="3"/>
  <c r="N72" i="3" s="1"/>
  <c r="O72" i="3" s="1"/>
  <c r="L72" i="3"/>
  <c r="M71" i="3"/>
  <c r="N71" i="3" s="1"/>
  <c r="O71" i="3" s="1"/>
  <c r="L71" i="3"/>
  <c r="M70" i="3"/>
  <c r="N70" i="3" s="1"/>
  <c r="O70" i="3" s="1"/>
  <c r="L70" i="3"/>
  <c r="M69" i="3"/>
  <c r="N69" i="3" s="1"/>
  <c r="O69" i="3" s="1"/>
  <c r="L69" i="3"/>
  <c r="M68" i="3"/>
  <c r="N68" i="3" s="1"/>
  <c r="O68" i="3" s="1"/>
  <c r="L68" i="3"/>
  <c r="M67" i="3"/>
  <c r="N67" i="3" s="1"/>
  <c r="O67" i="3" s="1"/>
  <c r="L67" i="3"/>
  <c r="M66" i="3"/>
  <c r="N66" i="3" s="1"/>
  <c r="O66" i="3" s="1"/>
  <c r="L66" i="3"/>
  <c r="M65" i="3"/>
  <c r="N65" i="3" s="1"/>
  <c r="O65" i="3" s="1"/>
  <c r="L65" i="3"/>
  <c r="M64" i="3"/>
  <c r="N64" i="3" s="1"/>
  <c r="O64" i="3" s="1"/>
  <c r="L64" i="3"/>
  <c r="M63" i="3"/>
  <c r="N63" i="3" s="1"/>
  <c r="O63" i="3" s="1"/>
  <c r="L63" i="3"/>
  <c r="M62" i="3"/>
  <c r="N62" i="3" s="1"/>
  <c r="O62" i="3" s="1"/>
  <c r="L62" i="3"/>
  <c r="M61" i="3"/>
  <c r="N61" i="3" s="1"/>
  <c r="O61" i="3" s="1"/>
  <c r="L61" i="3"/>
  <c r="M60" i="3"/>
  <c r="N60" i="3" s="1"/>
  <c r="O60" i="3" s="1"/>
  <c r="L60" i="3"/>
  <c r="M59" i="3"/>
  <c r="N59" i="3" s="1"/>
  <c r="O59" i="3" s="1"/>
  <c r="L59" i="3"/>
  <c r="M58" i="3"/>
  <c r="N58" i="3" s="1"/>
  <c r="O58" i="3" s="1"/>
  <c r="L58" i="3"/>
  <c r="M57" i="3"/>
  <c r="N57" i="3" s="1"/>
  <c r="O57" i="3" s="1"/>
  <c r="L57" i="3"/>
  <c r="M56" i="3"/>
  <c r="N56" i="3" s="1"/>
  <c r="O56" i="3" s="1"/>
  <c r="L56" i="3"/>
  <c r="M55" i="3"/>
  <c r="N55" i="3" s="1"/>
  <c r="O55" i="3" s="1"/>
  <c r="L55" i="3"/>
  <c r="M54" i="3"/>
  <c r="N54" i="3" s="1"/>
  <c r="O54" i="3" s="1"/>
  <c r="L54" i="3"/>
  <c r="M53" i="3"/>
  <c r="N53" i="3" s="1"/>
  <c r="O53" i="3" s="1"/>
  <c r="L53" i="3"/>
  <c r="M52" i="3"/>
  <c r="N52" i="3" s="1"/>
  <c r="O52" i="3" s="1"/>
  <c r="L52" i="3"/>
  <c r="M51" i="3"/>
  <c r="N51" i="3" s="1"/>
  <c r="O51" i="3" s="1"/>
  <c r="L51" i="3"/>
  <c r="M50" i="3"/>
  <c r="N50" i="3" s="1"/>
  <c r="O50" i="3" s="1"/>
  <c r="L50" i="3"/>
  <c r="M49" i="3"/>
  <c r="N49" i="3" s="1"/>
  <c r="O49" i="3" s="1"/>
  <c r="L49" i="3"/>
  <c r="M48" i="3"/>
  <c r="N48" i="3" s="1"/>
  <c r="O48" i="3" s="1"/>
  <c r="L48" i="3"/>
  <c r="M47" i="3"/>
  <c r="N47" i="3" s="1"/>
  <c r="O47" i="3" s="1"/>
  <c r="L47" i="3"/>
  <c r="M46" i="3"/>
  <c r="N46" i="3" s="1"/>
  <c r="O46" i="3" s="1"/>
  <c r="L46" i="3"/>
  <c r="M45" i="3"/>
  <c r="N45" i="3" s="1"/>
  <c r="O45" i="3" s="1"/>
  <c r="L45" i="3"/>
  <c r="M44" i="3"/>
  <c r="N44" i="3" s="1"/>
  <c r="O44" i="3" s="1"/>
  <c r="L44" i="3"/>
  <c r="M43" i="3"/>
  <c r="N43" i="3" s="1"/>
  <c r="O43" i="3" s="1"/>
  <c r="L43" i="3"/>
  <c r="M42" i="3"/>
  <c r="N42" i="3" s="1"/>
  <c r="O42" i="3" s="1"/>
  <c r="L42" i="3"/>
  <c r="M41" i="3"/>
  <c r="N41" i="3" s="1"/>
  <c r="O41" i="3" s="1"/>
  <c r="L41" i="3"/>
  <c r="M40" i="3"/>
  <c r="N40" i="3" s="1"/>
  <c r="O40" i="3" s="1"/>
  <c r="L40" i="3"/>
  <c r="M39" i="3"/>
  <c r="N39" i="3" s="1"/>
  <c r="O39" i="3" s="1"/>
  <c r="L39" i="3"/>
  <c r="M38" i="3"/>
  <c r="N38" i="3" s="1"/>
  <c r="O38" i="3" s="1"/>
  <c r="L38" i="3"/>
  <c r="M37" i="3"/>
  <c r="N37" i="3" s="1"/>
  <c r="O37" i="3" s="1"/>
  <c r="L37" i="3"/>
  <c r="M36" i="3"/>
  <c r="N36" i="3" s="1"/>
  <c r="O36" i="3" s="1"/>
  <c r="L36" i="3"/>
  <c r="M35" i="3"/>
  <c r="N35" i="3" s="1"/>
  <c r="O35" i="3" s="1"/>
  <c r="L35" i="3"/>
  <c r="M34" i="3"/>
  <c r="N34" i="3" s="1"/>
  <c r="O34" i="3" s="1"/>
  <c r="L34" i="3"/>
  <c r="M33" i="3"/>
  <c r="N33" i="3" s="1"/>
  <c r="O33" i="3" s="1"/>
  <c r="L33" i="3"/>
  <c r="M32" i="3"/>
  <c r="N32" i="3" s="1"/>
  <c r="O32" i="3" s="1"/>
  <c r="L32" i="3"/>
  <c r="M31" i="3"/>
  <c r="N31" i="3" s="1"/>
  <c r="O31" i="3" s="1"/>
  <c r="L31" i="3"/>
  <c r="M30" i="3"/>
  <c r="N30" i="3" s="1"/>
  <c r="O30" i="3" s="1"/>
  <c r="L30" i="3"/>
  <c r="M29" i="3"/>
  <c r="N29" i="3" s="1"/>
  <c r="O29" i="3" s="1"/>
  <c r="L29" i="3"/>
  <c r="M28" i="3"/>
  <c r="N28" i="3" s="1"/>
  <c r="O28" i="3" s="1"/>
  <c r="L28" i="3"/>
  <c r="M27" i="3"/>
  <c r="N27" i="3" s="1"/>
  <c r="O27" i="3" s="1"/>
  <c r="L27" i="3"/>
  <c r="M26" i="3"/>
  <c r="N26" i="3" s="1"/>
  <c r="O26" i="3" s="1"/>
  <c r="L26" i="3"/>
  <c r="M25" i="3"/>
  <c r="N25" i="3" s="1"/>
  <c r="O25" i="3" s="1"/>
  <c r="L25" i="3"/>
  <c r="M24" i="3"/>
  <c r="N24" i="3" s="1"/>
  <c r="O24" i="3" s="1"/>
  <c r="L24" i="3"/>
  <c r="M23" i="3"/>
  <c r="N23" i="3" s="1"/>
  <c r="O23" i="3" s="1"/>
  <c r="L23" i="3"/>
  <c r="M22" i="3"/>
  <c r="N22" i="3" s="1"/>
  <c r="O22" i="3" s="1"/>
  <c r="L22" i="3"/>
  <c r="M21" i="3"/>
  <c r="N21" i="3" s="1"/>
  <c r="O21" i="3" s="1"/>
  <c r="L21" i="3"/>
  <c r="M20" i="3"/>
  <c r="N20" i="3" s="1"/>
  <c r="O20" i="3" s="1"/>
  <c r="L20" i="3"/>
  <c r="M19" i="3"/>
  <c r="N19" i="3" s="1"/>
  <c r="O19" i="3" s="1"/>
  <c r="L19" i="3"/>
  <c r="M18" i="3"/>
  <c r="N18" i="3" s="1"/>
  <c r="O18" i="3" s="1"/>
  <c r="L18" i="3"/>
  <c r="M17" i="3"/>
  <c r="N17" i="3" s="1"/>
  <c r="O17" i="3" s="1"/>
  <c r="L17" i="3"/>
  <c r="M16" i="3"/>
  <c r="N16" i="3" s="1"/>
  <c r="O16" i="3" s="1"/>
  <c r="L16" i="3"/>
  <c r="M15" i="3"/>
  <c r="N15" i="3" s="1"/>
  <c r="O15" i="3" s="1"/>
  <c r="L15" i="3"/>
  <c r="M14" i="3"/>
  <c r="N14" i="3" s="1"/>
  <c r="O14" i="3" s="1"/>
  <c r="L14" i="3"/>
  <c r="M13" i="3"/>
  <c r="N13" i="3" s="1"/>
  <c r="O13" i="3" s="1"/>
  <c r="L13" i="3"/>
  <c r="M12" i="3"/>
  <c r="N12" i="3" s="1"/>
  <c r="O12" i="3" s="1"/>
  <c r="L12" i="3"/>
  <c r="M11" i="3"/>
  <c r="N11" i="3" s="1"/>
  <c r="O11" i="3" s="1"/>
  <c r="L11" i="3"/>
  <c r="M10" i="3"/>
  <c r="N10" i="3" s="1"/>
  <c r="O10" i="3" s="1"/>
  <c r="L10" i="3"/>
  <c r="M9" i="3"/>
  <c r="N9" i="3" s="1"/>
  <c r="O9" i="3" s="1"/>
  <c r="L9" i="3"/>
  <c r="M8" i="3"/>
  <c r="N8" i="3" s="1"/>
  <c r="O8" i="3" s="1"/>
  <c r="L8" i="3"/>
  <c r="M7" i="3"/>
  <c r="N7" i="3" s="1"/>
  <c r="O7" i="3" s="1"/>
  <c r="L7" i="3"/>
  <c r="M6" i="3"/>
  <c r="N6" i="3" s="1"/>
  <c r="O6" i="3" s="1"/>
  <c r="L6" i="3"/>
  <c r="M5" i="3"/>
  <c r="N5" i="3" s="1"/>
  <c r="O5" i="3" s="1"/>
  <c r="L5" i="3"/>
  <c r="M4" i="3"/>
  <c r="N4" i="3" s="1"/>
  <c r="O4" i="3" s="1"/>
  <c r="L4" i="3"/>
</calcChain>
</file>

<file path=xl/sharedStrings.xml><?xml version="1.0" encoding="utf-8"?>
<sst xmlns="http://schemas.openxmlformats.org/spreadsheetml/2006/main" count="5716" uniqueCount="889">
  <si>
    <t>OrderDate</t>
  </si>
  <si>
    <t>Region</t>
  </si>
  <si>
    <t>Rep</t>
  </si>
  <si>
    <t>Item</t>
  </si>
  <si>
    <t>Units</t>
  </si>
  <si>
    <t>Unit 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</si>
  <si>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</si>
  <si>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</si>
  <si>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</si>
  <si>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</si>
  <si>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</si>
  <si>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</si>
  <si>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</si>
  <si>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</si>
  <si>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</si>
  <si>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</si>
  <si>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</si>
  <si>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</si>
  <si>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</si>
  <si>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</si>
  <si>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</si>
  <si>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</si>
  <si>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</si>
  <si>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</si>
  <si>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</si>
  <si>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</si>
  <si>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Olympic Hockey Teams 2018 - Canada and USA</t>
  </si>
  <si>
    <t>BMI = weight in pounds / [height in inches x height in inches] x 703</t>
  </si>
  <si>
    <t>ID</t>
  </si>
  <si>
    <t>Team</t>
  </si>
  <si>
    <t>Country</t>
  </si>
  <si>
    <t>NameF</t>
  </si>
  <si>
    <t>NameL</t>
  </si>
  <si>
    <t>Weight</t>
  </si>
  <si>
    <t>Height</t>
  </si>
  <si>
    <t>DOB</t>
  </si>
  <si>
    <t>Hometown</t>
  </si>
  <si>
    <t>Prov</t>
  </si>
  <si>
    <t>Pos</t>
  </si>
  <si>
    <t>Age</t>
  </si>
  <si>
    <t>HeightFt</t>
  </si>
  <si>
    <t>HtIn</t>
  </si>
  <si>
    <t>BMI</t>
  </si>
  <si>
    <t>Women</t>
  </si>
  <si>
    <t>Canada</t>
  </si>
  <si>
    <t>Meghan</t>
  </si>
  <si>
    <t>Agosta</t>
  </si>
  <si>
    <t>5'7</t>
  </si>
  <si>
    <t>Ruthven</t>
  </si>
  <si>
    <t>Ont.</t>
  </si>
  <si>
    <t>Forward</t>
  </si>
  <si>
    <t>Rebecca</t>
  </si>
  <si>
    <t>Johnston</t>
  </si>
  <si>
    <t>5'9</t>
  </si>
  <si>
    <t>Sudbury</t>
  </si>
  <si>
    <t>Laura</t>
  </si>
  <si>
    <t>Stacey</t>
  </si>
  <si>
    <t>5'10</t>
  </si>
  <si>
    <t>Kleinburg</t>
  </si>
  <si>
    <t>Jennifer</t>
  </si>
  <si>
    <t>Wakefield</t>
  </si>
  <si>
    <t>Pickering</t>
  </si>
  <si>
    <t>Jillian</t>
  </si>
  <si>
    <t>Saulnier</t>
  </si>
  <si>
    <t>5'5</t>
  </si>
  <si>
    <t>Halifax</t>
  </si>
  <si>
    <t>N.S.</t>
  </si>
  <si>
    <t>Mélodie</t>
  </si>
  <si>
    <t>Daoust</t>
  </si>
  <si>
    <t>5'6</t>
  </si>
  <si>
    <t>Valleyfield</t>
  </si>
  <si>
    <t>Que.</t>
  </si>
  <si>
    <t>Bailey</t>
  </si>
  <si>
    <t>Bram</t>
  </si>
  <si>
    <t>5'8</t>
  </si>
  <si>
    <t>St. Anne</t>
  </si>
  <si>
    <t>Man.</t>
  </si>
  <si>
    <t>Brianne</t>
  </si>
  <si>
    <t>Jenner</t>
  </si>
  <si>
    <t>Oakville</t>
  </si>
  <si>
    <t>Sarah</t>
  </si>
  <si>
    <t>Nurse</t>
  </si>
  <si>
    <t>Hamilton</t>
  </si>
  <si>
    <t>Haley</t>
  </si>
  <si>
    <t>Irwin</t>
  </si>
  <si>
    <t>Thunder Bay</t>
  </si>
  <si>
    <t>Natalie</t>
  </si>
  <si>
    <t>Spooner</t>
  </si>
  <si>
    <t>Scarborough</t>
  </si>
  <si>
    <t>Emily</t>
  </si>
  <si>
    <t>Clark</t>
  </si>
  <si>
    <t>Saskatoon</t>
  </si>
  <si>
    <t>Sask.</t>
  </si>
  <si>
    <t>Marie-Philip</t>
  </si>
  <si>
    <t>Poulin</t>
  </si>
  <si>
    <t>Beauceville</t>
  </si>
  <si>
    <t>Blayre</t>
  </si>
  <si>
    <t>Turnbull</t>
  </si>
  <si>
    <t>Stellarton</t>
  </si>
  <si>
    <t>Jocelyne</t>
  </si>
  <si>
    <t>Larocque</t>
  </si>
  <si>
    <t>Ste. Anne</t>
  </si>
  <si>
    <t>Defence</t>
  </si>
  <si>
    <t>Brigette</t>
  </si>
  <si>
    <t>Lacquette</t>
  </si>
  <si>
    <t>Mallard</t>
  </si>
  <si>
    <t>Lauriane</t>
  </si>
  <si>
    <t>Rougeau</t>
  </si>
  <si>
    <t>Beaconsfield</t>
  </si>
  <si>
    <t>Fortino</t>
  </si>
  <si>
    <t>5'4</t>
  </si>
  <si>
    <t>Meaghan</t>
  </si>
  <si>
    <t>Mikkelson</t>
  </si>
  <si>
    <t>St. Albert</t>
  </si>
  <si>
    <t>Alta.</t>
  </si>
  <si>
    <t>Renata</t>
  </si>
  <si>
    <t>Fast</t>
  </si>
  <si>
    <t>Burlington</t>
  </si>
  <si>
    <t>Shannon</t>
  </si>
  <si>
    <t>Szabados</t>
  </si>
  <si>
    <t>Edmonton</t>
  </si>
  <si>
    <t>Goalie</t>
  </si>
  <si>
    <t>Geneviève</t>
  </si>
  <si>
    <t>Lacasse</t>
  </si>
  <si>
    <t>Kingston</t>
  </si>
  <si>
    <t>Ann-Renée</t>
  </si>
  <si>
    <t>Desbiens</t>
  </si>
  <si>
    <t>La Malbaie</t>
  </si>
  <si>
    <t>Men</t>
  </si>
  <si>
    <t>Gilbert</t>
  </si>
  <si>
    <t>Brulé</t>
  </si>
  <si>
    <t>5'11</t>
  </si>
  <si>
    <t>Vancouver</t>
  </si>
  <si>
    <t>B.C.</t>
  </si>
  <si>
    <t>Wojtek</t>
  </si>
  <si>
    <t>Wolski</t>
  </si>
  <si>
    <t>6'3</t>
  </si>
  <si>
    <t>Toronto</t>
  </si>
  <si>
    <t>Derek</t>
  </si>
  <si>
    <t>Roy</t>
  </si>
  <si>
    <t>Rockland</t>
  </si>
  <si>
    <t>Chris</t>
  </si>
  <si>
    <t>Kelly</t>
  </si>
  <si>
    <t>6'0</t>
  </si>
  <si>
    <t>Rob</t>
  </si>
  <si>
    <t>Klinkhammer</t>
  </si>
  <si>
    <t>Lethbridge</t>
  </si>
  <si>
    <t>Brandon</t>
  </si>
  <si>
    <t>Kozun</t>
  </si>
  <si>
    <t>Calgary</t>
  </si>
  <si>
    <t>Quinton</t>
  </si>
  <si>
    <t>Howden</t>
  </si>
  <si>
    <t>6'2</t>
  </si>
  <si>
    <t>Oakbank</t>
  </si>
  <si>
    <t>René</t>
  </si>
  <si>
    <t>Bourque</t>
  </si>
  <si>
    <t>Lac La Biche</t>
  </si>
  <si>
    <t>Andrew</t>
  </si>
  <si>
    <t>Ebbett</t>
  </si>
  <si>
    <t>Vernon</t>
  </si>
  <si>
    <t>Mason</t>
  </si>
  <si>
    <t>Raymond</t>
  </si>
  <si>
    <t>6'1</t>
  </si>
  <si>
    <t>Cochrane</t>
  </si>
  <si>
    <t>Eric</t>
  </si>
  <si>
    <t>O’Dell</t>
  </si>
  <si>
    <t>Ottawa</t>
  </si>
  <si>
    <t>Maxim</t>
  </si>
  <si>
    <t>Lapierre</t>
  </si>
  <si>
    <t>Brossard</t>
  </si>
  <si>
    <t>Linden</t>
  </si>
  <si>
    <t>Vey</t>
  </si>
  <si>
    <t>Wakaw</t>
  </si>
  <si>
    <t>Christian</t>
  </si>
  <si>
    <t>Thomas</t>
  </si>
  <si>
    <t>Karl</t>
  </si>
  <si>
    <t>Stollery</t>
  </si>
  <si>
    <t>Camrose</t>
  </si>
  <si>
    <t>Lee</t>
  </si>
  <si>
    <t>MacTier</t>
  </si>
  <si>
    <t>Chay</t>
  </si>
  <si>
    <t>Genoway</t>
  </si>
  <si>
    <t>Morden</t>
  </si>
  <si>
    <t>Marc-Andre</t>
  </si>
  <si>
    <t>Gragnani</t>
  </si>
  <si>
    <t>L’Île-Bizard</t>
  </si>
  <si>
    <t>Stefan</t>
  </si>
  <si>
    <t>Elliott</t>
  </si>
  <si>
    <t>Cody</t>
  </si>
  <si>
    <t>Goloubef</t>
  </si>
  <si>
    <t>Mat</t>
  </si>
  <si>
    <t>Robinson</t>
  </si>
  <si>
    <t>Noreau</t>
  </si>
  <si>
    <t>Montreal</t>
  </si>
  <si>
    <t>Ben</t>
  </si>
  <si>
    <t>Scrivens</t>
  </si>
  <si>
    <t>Spruce Grove</t>
  </si>
  <si>
    <t>Kevin</t>
  </si>
  <si>
    <t>Justin</t>
  </si>
  <si>
    <t>Peters</t>
  </si>
  <si>
    <t>Blyth</t>
  </si>
  <si>
    <t>USA</t>
  </si>
  <si>
    <t>Cayla</t>
  </si>
  <si>
    <t>Barnes</t>
  </si>
  <si>
    <t>5'1</t>
  </si>
  <si>
    <t>Eastvale</t>
  </si>
  <si>
    <t>Calif.</t>
  </si>
  <si>
    <t>Kacey</t>
  </si>
  <si>
    <t>Bellamy</t>
  </si>
  <si>
    <t>Westfield</t>
  </si>
  <si>
    <t>Mass.</t>
  </si>
  <si>
    <t>Hannah</t>
  </si>
  <si>
    <t>Brandt</t>
  </si>
  <si>
    <t>Vadnais Heights</t>
  </si>
  <si>
    <t>Minn.</t>
  </si>
  <si>
    <t>Dani</t>
  </si>
  <si>
    <t>Cameranesi</t>
  </si>
  <si>
    <t>Plymouth</t>
  </si>
  <si>
    <t>Kendall</t>
  </si>
  <si>
    <t>Coyne</t>
  </si>
  <si>
    <t>5'2</t>
  </si>
  <si>
    <t>Palos Heights</t>
  </si>
  <si>
    <t>Ill.</t>
  </si>
  <si>
    <t>Brianna</t>
  </si>
  <si>
    <t>Decker</t>
  </si>
  <si>
    <t>Dousman</t>
  </si>
  <si>
    <t>Wis.</t>
  </si>
  <si>
    <t>Duggan</t>
  </si>
  <si>
    <t>Danvers</t>
  </si>
  <si>
    <t>Kali</t>
  </si>
  <si>
    <t>Flanagan</t>
  </si>
  <si>
    <t>Nicole</t>
  </si>
  <si>
    <t>Hensley</t>
  </si>
  <si>
    <t>Lakewood</t>
  </si>
  <si>
    <t>Colo.</t>
  </si>
  <si>
    <t>Megan</t>
  </si>
  <si>
    <t>Keller</t>
  </si>
  <si>
    <t>Farmington</t>
  </si>
  <si>
    <t>Mich.</t>
  </si>
  <si>
    <t>Amanda</t>
  </si>
  <si>
    <t>Kessel</t>
  </si>
  <si>
    <t>Madison</t>
  </si>
  <si>
    <t>Hilary</t>
  </si>
  <si>
    <t>Knight</t>
  </si>
  <si>
    <t>Sun Valley</t>
  </si>
  <si>
    <t>Idaho</t>
  </si>
  <si>
    <t>Lamoureux-Davidson</t>
  </si>
  <si>
    <t>Grand Forks</t>
  </si>
  <si>
    <t>N.D.</t>
  </si>
  <si>
    <t>Monique</t>
  </si>
  <si>
    <t>Lamoureux-Morando</t>
  </si>
  <si>
    <t>Gigi</t>
  </si>
  <si>
    <t>Marvin</t>
  </si>
  <si>
    <t>Warroad</t>
  </si>
  <si>
    <t>Sidney</t>
  </si>
  <si>
    <t>Morin</t>
  </si>
  <si>
    <t>Minnetonka</t>
  </si>
  <si>
    <t>Pannek</t>
  </si>
  <si>
    <t>Pelkey</t>
  </si>
  <si>
    <t>5'3</t>
  </si>
  <si>
    <t>Montpelier</t>
  </si>
  <si>
    <t>Vt.</t>
  </si>
  <si>
    <t>Pfalzer</t>
  </si>
  <si>
    <t>Buffalo</t>
  </si>
  <si>
    <t>N.Y.</t>
  </si>
  <si>
    <t>Alex</t>
  </si>
  <si>
    <t>Rigsby</t>
  </si>
  <si>
    <t>Delafield</t>
  </si>
  <si>
    <t>Maddie</t>
  </si>
  <si>
    <t>Rooney</t>
  </si>
  <si>
    <t>Andover</t>
  </si>
  <si>
    <t>Skarupa</t>
  </si>
  <si>
    <t>Rockville</t>
  </si>
  <si>
    <t>Md.</t>
  </si>
  <si>
    <t>Stecklein</t>
  </si>
  <si>
    <t>Roseville</t>
  </si>
  <si>
    <t>Mark</t>
  </si>
  <si>
    <t>Arcobello</t>
  </si>
  <si>
    <t>Milford</t>
  </si>
  <si>
    <t>Conn.</t>
  </si>
  <si>
    <t>Chad</t>
  </si>
  <si>
    <t>Billins</t>
  </si>
  <si>
    <t>Marysville</t>
  </si>
  <si>
    <t>Jonathan</t>
  </si>
  <si>
    <t>Blum</t>
  </si>
  <si>
    <t>Ladera Ranch</t>
  </si>
  <si>
    <t>Will</t>
  </si>
  <si>
    <t>Borgen</t>
  </si>
  <si>
    <t>Moorhead</t>
  </si>
  <si>
    <t>North Reading</t>
  </si>
  <si>
    <t>Bobby</t>
  </si>
  <si>
    <t>Butler</t>
  </si>
  <si>
    <t>Marlborough</t>
  </si>
  <si>
    <t>Ryan</t>
  </si>
  <si>
    <t>Donato</t>
  </si>
  <si>
    <t>Scituate</t>
  </si>
  <si>
    <t>Matt</t>
  </si>
  <si>
    <t>Gilroy</t>
  </si>
  <si>
    <t>Bellmore</t>
  </si>
  <si>
    <t>Brian</t>
  </si>
  <si>
    <t>Gionta</t>
  </si>
  <si>
    <t>Rochester</t>
  </si>
  <si>
    <t>Jordan</t>
  </si>
  <si>
    <t>Greenway</t>
  </si>
  <si>
    <t>6'5</t>
  </si>
  <si>
    <t>Canton</t>
  </si>
  <si>
    <t>Gunderson</t>
  </si>
  <si>
    <t>Bensalem</t>
  </si>
  <si>
    <t>Pa.</t>
  </si>
  <si>
    <t>Kolarik</t>
  </si>
  <si>
    <t>Abington</t>
  </si>
  <si>
    <t>David</t>
  </si>
  <si>
    <t>Leggio</t>
  </si>
  <si>
    <t>Broc</t>
  </si>
  <si>
    <t>Little</t>
  </si>
  <si>
    <t>Rindge</t>
  </si>
  <si>
    <t>N.H.</t>
  </si>
  <si>
    <t>Maxwell</t>
  </si>
  <si>
    <t>Winter Park</t>
  </si>
  <si>
    <t>Fla.</t>
  </si>
  <si>
    <t>John</t>
  </si>
  <si>
    <t>McCarthy</t>
  </si>
  <si>
    <t>Boston</t>
  </si>
  <si>
    <t>O'Neill</t>
  </si>
  <si>
    <t>Yardley</t>
  </si>
  <si>
    <t>Garrett</t>
  </si>
  <si>
    <t>Roe</t>
  </si>
  <si>
    <t>Vienna</t>
  </si>
  <si>
    <t>Va.</t>
  </si>
  <si>
    <t>Sanguinetti</t>
  </si>
  <si>
    <t>Wilmington</t>
  </si>
  <si>
    <t>N.C.</t>
  </si>
  <si>
    <t>Jim</t>
  </si>
  <si>
    <t>Slater</t>
  </si>
  <si>
    <t>Lapeer</t>
  </si>
  <si>
    <t>Stoa</t>
  </si>
  <si>
    <t>Bloomington</t>
  </si>
  <si>
    <t>Troy</t>
  </si>
  <si>
    <t>Terry</t>
  </si>
  <si>
    <t>Highlands Ranch</t>
  </si>
  <si>
    <t>Noah</t>
  </si>
  <si>
    <t>Welch</t>
  </si>
  <si>
    <t>6'4</t>
  </si>
  <si>
    <t>Brighton</t>
  </si>
  <si>
    <t>James</t>
  </si>
  <si>
    <t>Wisniewski</t>
  </si>
  <si>
    <t>Zapolski</t>
  </si>
  <si>
    <t>Erie</t>
  </si>
  <si>
    <t>Policy</t>
  </si>
  <si>
    <t>Expiry</t>
  </si>
  <si>
    <t>Location</t>
  </si>
  <si>
    <t>State</t>
  </si>
  <si>
    <t>InsuredValue</t>
  </si>
  <si>
    <t>Construction</t>
  </si>
  <si>
    <t>BusinessType</t>
  </si>
  <si>
    <t>Earthquake</t>
  </si>
  <si>
    <t>Flood</t>
  </si>
  <si>
    <t>100242</t>
  </si>
  <si>
    <t>Urban</t>
  </si>
  <si>
    <t>NY</t>
  </si>
  <si>
    <t>Frame</t>
  </si>
  <si>
    <t>Retail</t>
  </si>
  <si>
    <t>N</t>
  </si>
  <si>
    <t>100314</t>
  </si>
  <si>
    <t>Fire Resist</t>
  </si>
  <si>
    <t>Apartment</t>
  </si>
  <si>
    <t>Y</t>
  </si>
  <si>
    <t>100359</t>
  </si>
  <si>
    <t>Rural</t>
  </si>
  <si>
    <t>WI</t>
  </si>
  <si>
    <t>Midwest</t>
  </si>
  <si>
    <t>Farming</t>
  </si>
  <si>
    <t>100315</t>
  </si>
  <si>
    <t>100385</t>
  </si>
  <si>
    <t>Masonry</t>
  </si>
  <si>
    <t>Hospitality</t>
  </si>
  <si>
    <t>100388</t>
  </si>
  <si>
    <t>IL</t>
  </si>
  <si>
    <t>100358</t>
  </si>
  <si>
    <t>Office Bldg</t>
  </si>
  <si>
    <t>100264</t>
  </si>
  <si>
    <t>100265</t>
  </si>
  <si>
    <t>100357</t>
  </si>
  <si>
    <t>Other</t>
  </si>
  <si>
    <t>100399</t>
  </si>
  <si>
    <t>100329</t>
  </si>
  <si>
    <t>100429</t>
  </si>
  <si>
    <t>Medical</t>
  </si>
  <si>
    <t>100441</t>
  </si>
  <si>
    <t>NJ</t>
  </si>
  <si>
    <t>100442</t>
  </si>
  <si>
    <t>100372</t>
  </si>
  <si>
    <t>100281</t>
  </si>
  <si>
    <t>100280</t>
  </si>
  <si>
    <t>Organization</t>
  </si>
  <si>
    <t>100424</t>
  </si>
  <si>
    <t>100425</t>
  </si>
  <si>
    <t>100426</t>
  </si>
  <si>
    <t>VT</t>
  </si>
  <si>
    <t>Northeast</t>
  </si>
  <si>
    <t>100252</t>
  </si>
  <si>
    <t>OH</t>
  </si>
  <si>
    <t>100279</t>
  </si>
  <si>
    <t>100292</t>
  </si>
  <si>
    <t>100398</t>
  </si>
  <si>
    <t>100382</t>
  </si>
  <si>
    <t>100461</t>
  </si>
  <si>
    <t>100263</t>
  </si>
  <si>
    <t>Metal Clad</t>
  </si>
  <si>
    <t>100453</t>
  </si>
  <si>
    <t>100381</t>
  </si>
  <si>
    <t>100275</t>
  </si>
  <si>
    <t>100277</t>
  </si>
  <si>
    <t>Service</t>
  </si>
  <si>
    <t>100312</t>
  </si>
  <si>
    <t>Education</t>
  </si>
  <si>
    <t>100327</t>
  </si>
  <si>
    <t>Recreation</t>
  </si>
  <si>
    <t>100326</t>
  </si>
  <si>
    <t>100379</t>
  </si>
  <si>
    <t>100310</t>
  </si>
  <si>
    <t>100341</t>
  </si>
  <si>
    <t>100289</t>
  </si>
  <si>
    <t>100290</t>
  </si>
  <si>
    <t>100291</t>
  </si>
  <si>
    <t>100340</t>
  </si>
  <si>
    <t>100415</t>
  </si>
  <si>
    <t>100421</t>
  </si>
  <si>
    <t>100304</t>
  </si>
  <si>
    <t>100414</t>
  </si>
  <si>
    <t>100420</t>
  </si>
  <si>
    <t>100481</t>
  </si>
  <si>
    <t>100352</t>
  </si>
  <si>
    <t>100496</t>
  </si>
  <si>
    <t>100309</t>
  </si>
  <si>
    <t>Manufacturing</t>
  </si>
  <si>
    <t>100413</t>
  </si>
  <si>
    <t>100498</t>
  </si>
  <si>
    <t>100499</t>
  </si>
  <si>
    <t>100509</t>
  </si>
  <si>
    <t>100371</t>
  </si>
  <si>
    <t>100412</t>
  </si>
  <si>
    <t>100370</t>
  </si>
  <si>
    <t>100377</t>
  </si>
  <si>
    <t>100452</t>
  </si>
  <si>
    <t>100459</t>
  </si>
  <si>
    <t>100325</t>
  </si>
  <si>
    <t>100419</t>
  </si>
  <si>
    <t>100512</t>
  </si>
  <si>
    <t>100513</t>
  </si>
  <si>
    <t>100514</t>
  </si>
  <si>
    <t>100471</t>
  </si>
  <si>
    <t>100396</t>
  </si>
  <si>
    <t>100436</t>
  </si>
  <si>
    <t>100492</t>
  </si>
  <si>
    <t>100494</t>
  </si>
  <si>
    <t>100493</t>
  </si>
  <si>
    <t>100351</t>
  </si>
  <si>
    <t>100411</t>
  </si>
  <si>
    <t>100469</t>
  </si>
  <si>
    <t>100418</t>
  </si>
  <si>
    <t>100511</t>
  </si>
  <si>
    <t>100536</t>
  </si>
  <si>
    <t>100537</t>
  </si>
  <si>
    <t>100394</t>
  </si>
  <si>
    <t>100367</t>
  </si>
  <si>
    <t>NH</t>
  </si>
  <si>
    <t>100408</t>
  </si>
  <si>
    <t>100410</t>
  </si>
  <si>
    <t>100369</t>
  </si>
  <si>
    <t>100409</t>
  </si>
  <si>
    <t>100546</t>
  </si>
  <si>
    <t>100434</t>
  </si>
  <si>
    <t>100523</t>
  </si>
  <si>
    <t>100433</t>
  </si>
  <si>
    <t>100566</t>
  </si>
  <si>
    <t>100522</t>
  </si>
  <si>
    <t>100457</t>
  </si>
  <si>
    <t>100521</t>
  </si>
  <si>
    <t>100532</t>
  </si>
  <si>
    <t>100533</t>
  </si>
  <si>
    <t>100467</t>
  </si>
  <si>
    <t>100583</t>
  </si>
  <si>
    <t>100404</t>
  </si>
  <si>
    <t>100554</t>
  </si>
  <si>
    <t>100446</t>
  </si>
  <si>
    <t>100465</t>
  </si>
  <si>
    <t>100490</t>
  </si>
  <si>
    <t>100456</t>
  </si>
  <si>
    <t>100489</t>
  </si>
  <si>
    <t>100545</t>
  </si>
  <si>
    <t>100543</t>
  </si>
  <si>
    <t>100564</t>
  </si>
  <si>
    <t>100430</t>
  </si>
  <si>
    <t>100477</t>
  </si>
  <si>
    <t>100478</t>
  </si>
  <si>
    <t>100444</t>
  </si>
  <si>
    <t>100582</t>
  </si>
  <si>
    <t>100487</t>
  </si>
  <si>
    <t>100519</t>
  </si>
  <si>
    <t>100462</t>
  </si>
  <si>
    <t>100486</t>
  </si>
  <si>
    <t>100463</t>
  </si>
  <si>
    <t>100595</t>
  </si>
  <si>
    <t>100617</t>
  </si>
  <si>
    <t>100580</t>
  </si>
  <si>
    <t>100581</t>
  </si>
  <si>
    <t>100475</t>
  </si>
  <si>
    <t>100503</t>
  </si>
  <si>
    <t>100504</t>
  </si>
  <si>
    <t>100616</t>
  </si>
  <si>
    <t>100614</t>
  </si>
  <si>
    <t>100529</t>
  </si>
  <si>
    <t>100551</t>
  </si>
  <si>
    <t>100501</t>
  </si>
  <si>
    <t>100516</t>
  </si>
  <si>
    <t>100542</t>
  </si>
  <si>
    <t>100625</t>
  </si>
  <si>
    <t>100540</t>
  </si>
  <si>
    <t>100663</t>
  </si>
  <si>
    <t>100539</t>
  </si>
  <si>
    <t>100642</t>
  </si>
  <si>
    <t>100549</t>
  </si>
  <si>
    <t>100680</t>
  </si>
  <si>
    <t>100560</t>
  </si>
  <si>
    <t>100629</t>
  </si>
  <si>
    <t>100631</t>
  </si>
  <si>
    <t>100572</t>
  </si>
  <si>
    <t>100630</t>
  </si>
  <si>
    <t>100637</t>
  </si>
  <si>
    <t>100659</t>
  </si>
  <si>
    <t>100527</t>
  </si>
  <si>
    <t>100638</t>
  </si>
  <si>
    <t>100679</t>
  </si>
  <si>
    <t>100678</t>
  </si>
  <si>
    <t>100570</t>
  </si>
  <si>
    <t>100578</t>
  </si>
  <si>
    <t>100611</t>
  </si>
  <si>
    <t>100621</t>
  </si>
  <si>
    <t>MI</t>
  </si>
  <si>
    <t>100622</t>
  </si>
  <si>
    <t>100623</t>
  </si>
  <si>
    <t>100604</t>
  </si>
  <si>
    <t>100610</t>
  </si>
  <si>
    <t>100591</t>
  </si>
  <si>
    <t>100557</t>
  </si>
  <si>
    <t>100636</t>
  </si>
  <si>
    <t>100628</t>
  </si>
  <si>
    <t>100650</t>
  </si>
  <si>
    <t>100651</t>
  </si>
  <si>
    <t>100569</t>
  </si>
  <si>
    <t>100609</t>
  </si>
  <si>
    <t>100649</t>
  </si>
  <si>
    <t>100656</t>
  </si>
  <si>
    <t>MN</t>
  </si>
  <si>
    <t>100677</t>
  </si>
  <si>
    <t>100704</t>
  </si>
  <si>
    <t>100713</t>
  </si>
  <si>
    <t>100584</t>
  </si>
  <si>
    <t>100674</t>
  </si>
  <si>
    <t>100589</t>
  </si>
  <si>
    <t>100590</t>
  </si>
  <si>
    <t>100675</t>
  </si>
  <si>
    <t>100648</t>
  </si>
  <si>
    <t>100683</t>
  </si>
  <si>
    <t>100647</t>
  </si>
  <si>
    <t>100602</t>
  </si>
  <si>
    <t>100672</t>
  </si>
  <si>
    <t>100600</t>
  </si>
  <si>
    <t>100655</t>
  </si>
  <si>
    <t>100671</t>
  </si>
  <si>
    <t>100646</t>
  </si>
  <si>
    <t>100618</t>
  </si>
  <si>
    <t>100681</t>
  </si>
  <si>
    <t>100619</t>
  </si>
  <si>
    <t>100627</t>
  </si>
  <si>
    <t>100670</t>
  </si>
  <si>
    <t>100689</t>
  </si>
  <si>
    <t>100726</t>
  </si>
  <si>
    <t>100702</t>
  </si>
  <si>
    <t>100703</t>
  </si>
  <si>
    <t>100635</t>
  </si>
  <si>
    <t>100736</t>
  </si>
  <si>
    <t>100737</t>
  </si>
  <si>
    <t>100644</t>
  </si>
  <si>
    <t>100643</t>
  </si>
  <si>
    <t>100698</t>
  </si>
  <si>
    <t>100652</t>
  </si>
  <si>
    <t>100653</t>
  </si>
  <si>
    <t>100705</t>
  </si>
  <si>
    <t>100718</t>
  </si>
  <si>
    <t>100744</t>
  </si>
  <si>
    <t>100709</t>
  </si>
  <si>
    <t>100749</t>
  </si>
  <si>
    <t>100751</t>
  </si>
  <si>
    <t>100752</t>
  </si>
  <si>
    <t>100696</t>
  </si>
  <si>
    <t>100742</t>
  </si>
  <si>
    <t>100666</t>
  </si>
  <si>
    <t>100667</t>
  </si>
  <si>
    <t>100740</t>
  </si>
  <si>
    <t>100757</t>
  </si>
  <si>
    <t>100750</t>
  </si>
  <si>
    <t>100756</t>
  </si>
  <si>
    <t>100754</t>
  </si>
  <si>
    <t>100764</t>
  </si>
  <si>
    <t>100724</t>
  </si>
  <si>
    <t>100686</t>
  </si>
  <si>
    <t>100761</t>
  </si>
  <si>
    <t>100695</t>
  </si>
  <si>
    <t>100727</t>
  </si>
  <si>
    <t>100777</t>
  </si>
  <si>
    <t>100774</t>
  </si>
  <si>
    <t>100720</t>
  </si>
  <si>
    <t>100723</t>
  </si>
  <si>
    <t>100759</t>
  </si>
  <si>
    <t>100722</t>
  </si>
  <si>
    <t>100731</t>
  </si>
  <si>
    <t>100755</t>
  </si>
  <si>
    <t>100745</t>
  </si>
  <si>
    <t>100746</t>
  </si>
  <si>
    <t>100747</t>
  </si>
  <si>
    <t>100780</t>
  </si>
  <si>
    <t>100760</t>
  </si>
  <si>
    <t>100781</t>
  </si>
  <si>
    <t>100783</t>
  </si>
  <si>
    <t>100768</t>
  </si>
  <si>
    <t>100769</t>
  </si>
  <si>
    <t>100775</t>
  </si>
  <si>
    <t>100773</t>
  </si>
  <si>
    <t>100789</t>
  </si>
  <si>
    <t>100790</t>
  </si>
  <si>
    <t>100792</t>
  </si>
  <si>
    <t>100793</t>
  </si>
  <si>
    <t>100797</t>
  </si>
  <si>
    <t>100799</t>
  </si>
  <si>
    <t>100800</t>
  </si>
  <si>
    <t>100801</t>
  </si>
  <si>
    <t>100803</t>
  </si>
  <si>
    <t>100805</t>
  </si>
  <si>
    <t>100808</t>
  </si>
  <si>
    <t>100810</t>
  </si>
  <si>
    <t>100811</t>
  </si>
  <si>
    <t>100813</t>
  </si>
  <si>
    <t>100814</t>
  </si>
  <si>
    <t>100817</t>
  </si>
  <si>
    <t>100818</t>
  </si>
  <si>
    <t>100819</t>
  </si>
  <si>
    <t>100821</t>
  </si>
  <si>
    <t>100822</t>
  </si>
  <si>
    <t>100823</t>
  </si>
  <si>
    <t>100824</t>
  </si>
  <si>
    <t>100825</t>
  </si>
  <si>
    <t>100826</t>
  </si>
  <si>
    <t>100828</t>
  </si>
  <si>
    <t>ME</t>
  </si>
  <si>
    <t>100831</t>
  </si>
  <si>
    <t>100832</t>
  </si>
  <si>
    <t>100834</t>
  </si>
  <si>
    <t>100836</t>
  </si>
  <si>
    <t>100837</t>
  </si>
  <si>
    <t>100838</t>
  </si>
  <si>
    <t>100839</t>
  </si>
  <si>
    <t>100844</t>
  </si>
  <si>
    <t>100845</t>
  </si>
  <si>
    <t>100846</t>
  </si>
  <si>
    <t>100850</t>
  </si>
  <si>
    <t>100854</t>
  </si>
  <si>
    <t>100856</t>
  </si>
  <si>
    <t>100857</t>
  </si>
  <si>
    <t>100859</t>
  </si>
  <si>
    <t>100861</t>
  </si>
  <si>
    <t>100863</t>
  </si>
  <si>
    <t>100864</t>
  </si>
  <si>
    <t>100868</t>
  </si>
  <si>
    <t>100869</t>
  </si>
  <si>
    <t>100870</t>
  </si>
  <si>
    <t>100872</t>
  </si>
  <si>
    <t>100873</t>
  </si>
  <si>
    <t>100874</t>
  </si>
  <si>
    <t>100875</t>
  </si>
  <si>
    <t>100876</t>
  </si>
  <si>
    <t>100878</t>
  </si>
  <si>
    <t>100882</t>
  </si>
  <si>
    <t>100883</t>
  </si>
  <si>
    <t>100885</t>
  </si>
  <si>
    <t>100886</t>
  </si>
  <si>
    <t>100887</t>
  </si>
  <si>
    <t>100889</t>
  </si>
  <si>
    <t>100894</t>
  </si>
  <si>
    <t>100895</t>
  </si>
  <si>
    <t>100898</t>
  </si>
  <si>
    <t>100900</t>
  </si>
  <si>
    <t>100901</t>
  </si>
  <si>
    <t>100903</t>
  </si>
  <si>
    <t>100904</t>
  </si>
  <si>
    <t>100908</t>
  </si>
  <si>
    <t>100909</t>
  </si>
  <si>
    <t>100910</t>
  </si>
  <si>
    <t>100912</t>
  </si>
  <si>
    <t>100215</t>
  </si>
  <si>
    <t>100914</t>
  </si>
  <si>
    <t>100916</t>
  </si>
  <si>
    <t>100919</t>
  </si>
  <si>
    <t>100920</t>
  </si>
  <si>
    <t>100228</t>
  </si>
  <si>
    <t>100923</t>
  </si>
  <si>
    <t>100927</t>
  </si>
  <si>
    <t>100928</t>
  </si>
  <si>
    <t>100929</t>
  </si>
  <si>
    <t>100214</t>
  </si>
  <si>
    <t>100932</t>
  </si>
  <si>
    <t>100933</t>
  </si>
  <si>
    <t>100934</t>
  </si>
  <si>
    <t>100936</t>
  </si>
  <si>
    <t>100250</t>
  </si>
  <si>
    <t>100939</t>
  </si>
  <si>
    <t>100940</t>
  </si>
  <si>
    <t>100941</t>
  </si>
  <si>
    <t>100942</t>
  </si>
  <si>
    <t>100943</t>
  </si>
  <si>
    <t>100227</t>
  </si>
  <si>
    <t>100945</t>
  </si>
  <si>
    <t>100947</t>
  </si>
  <si>
    <t>100226</t>
  </si>
  <si>
    <t>100948</t>
  </si>
  <si>
    <t>100950</t>
  </si>
  <si>
    <t>100249</t>
  </si>
  <si>
    <t>100952</t>
  </si>
  <si>
    <t>100953</t>
  </si>
  <si>
    <t>100955</t>
  </si>
  <si>
    <t>100287</t>
  </si>
  <si>
    <t>100956</t>
  </si>
  <si>
    <t>100959</t>
  </si>
  <si>
    <t>100261</t>
  </si>
  <si>
    <t>100961</t>
  </si>
  <si>
    <t>100962</t>
  </si>
  <si>
    <t>100966</t>
  </si>
  <si>
    <t>100969</t>
  </si>
  <si>
    <t>100972</t>
  </si>
  <si>
    <t>100974</t>
  </si>
  <si>
    <t>100975</t>
  </si>
  <si>
    <t>100977</t>
  </si>
  <si>
    <t>100978</t>
  </si>
  <si>
    <t>100981</t>
  </si>
  <si>
    <t>100240</t>
  </si>
  <si>
    <t>100982</t>
  </si>
  <si>
    <t>100983</t>
  </si>
  <si>
    <t>100239</t>
  </si>
  <si>
    <t>100985</t>
  </si>
  <si>
    <t>100237</t>
  </si>
  <si>
    <t>100238</t>
  </si>
  <si>
    <t>100986</t>
  </si>
  <si>
    <t>100987</t>
  </si>
  <si>
    <t>100988</t>
  </si>
  <si>
    <t>100260</t>
  </si>
  <si>
    <t>100302</t>
  </si>
  <si>
    <t>100274</t>
  </si>
  <si>
    <t>100209</t>
  </si>
  <si>
    <t>100991</t>
  </si>
  <si>
    <t>100992</t>
  </si>
  <si>
    <t>100993</t>
  </si>
  <si>
    <t>100994</t>
  </si>
  <si>
    <t>100259</t>
  </si>
  <si>
    <t>100273</t>
  </si>
  <si>
    <t>100996</t>
  </si>
  <si>
    <t>100998</t>
  </si>
  <si>
    <t>100999</t>
  </si>
  <si>
    <t>101000</t>
  </si>
  <si>
    <t>100257</t>
  </si>
  <si>
    <t>100258</t>
  </si>
  <si>
    <t>101003</t>
  </si>
  <si>
    <t>101005</t>
  </si>
  <si>
    <t>100208</t>
  </si>
  <si>
    <t>101008</t>
  </si>
  <si>
    <t>101009</t>
  </si>
  <si>
    <t>100307</t>
  </si>
  <si>
    <t>101011</t>
  </si>
  <si>
    <t>101012</t>
  </si>
  <si>
    <t>100271</t>
  </si>
  <si>
    <t>100301</t>
  </si>
  <si>
    <t>101016</t>
  </si>
  <si>
    <t>101019</t>
  </si>
  <si>
    <t>100336</t>
  </si>
  <si>
    <t>101023</t>
  </si>
  <si>
    <t>101024</t>
  </si>
  <si>
    <t>100206</t>
  </si>
  <si>
    <t>100286</t>
  </si>
  <si>
    <t>100324</t>
  </si>
  <si>
    <t>100334</t>
  </si>
  <si>
    <t>100335</t>
  </si>
  <si>
    <t>101025</t>
  </si>
  <si>
    <t>101029</t>
  </si>
  <si>
    <t>101031</t>
  </si>
  <si>
    <t>100205</t>
  </si>
  <si>
    <t>100222</t>
  </si>
  <si>
    <t>101034</t>
  </si>
  <si>
    <t>100221</t>
  </si>
  <si>
    <t>100246</t>
  </si>
  <si>
    <t>100298</t>
  </si>
  <si>
    <t>101035</t>
  </si>
  <si>
    <t>100333</t>
  </si>
  <si>
    <t>101036</t>
  </si>
  <si>
    <t>101037</t>
  </si>
  <si>
    <t>101039</t>
  </si>
  <si>
    <t>101042</t>
  </si>
  <si>
    <t>101043</t>
  </si>
  <si>
    <t>101044</t>
  </si>
  <si>
    <t>100219</t>
  </si>
  <si>
    <t>100220</t>
  </si>
  <si>
    <t>100235</t>
  </si>
  <si>
    <t>100300</t>
  </si>
  <si>
    <t>101046</t>
  </si>
  <si>
    <t>100366</t>
  </si>
  <si>
    <t>101052</t>
  </si>
  <si>
    <t>101053</t>
  </si>
  <si>
    <t>101054</t>
  </si>
  <si>
    <t>100234</t>
  </si>
  <si>
    <t>100269</t>
  </si>
  <si>
    <t>100317</t>
  </si>
  <si>
    <t>100318</t>
  </si>
  <si>
    <t>100319</t>
  </si>
  <si>
    <t>101058</t>
  </si>
  <si>
    <t>101061</t>
  </si>
  <si>
    <t>100365</t>
  </si>
  <si>
    <t>100374</t>
  </si>
  <si>
    <t>101066</t>
  </si>
  <si>
    <t>101067</t>
  </si>
  <si>
    <t>101068</t>
  </si>
  <si>
    <t>100244</t>
  </si>
  <si>
    <t>101069</t>
  </si>
  <si>
    <t>101070</t>
  </si>
  <si>
    <t>101071</t>
  </si>
  <si>
    <t>101073</t>
  </si>
  <si>
    <t>101074</t>
  </si>
  <si>
    <t>100364</t>
  </si>
  <si>
    <t>101075</t>
  </si>
  <si>
    <t>101076</t>
  </si>
  <si>
    <t>100218</t>
  </si>
  <si>
    <t>101083</t>
  </si>
  <si>
    <t>101088</t>
  </si>
  <si>
    <t>101089</t>
  </si>
  <si>
    <t>101090</t>
  </si>
  <si>
    <t>101091</t>
  </si>
  <si>
    <t>101092</t>
  </si>
  <si>
    <t>101093</t>
  </si>
  <si>
    <t>100347</t>
  </si>
  <si>
    <t>101094</t>
  </si>
  <si>
    <t>100204</t>
  </si>
  <si>
    <t>100344</t>
  </si>
  <si>
    <t>100346</t>
  </si>
  <si>
    <t>100391</t>
  </si>
  <si>
    <t>101096</t>
  </si>
  <si>
    <t>100203</t>
  </si>
  <si>
    <t>100231</t>
  </si>
  <si>
    <t>101098</t>
  </si>
  <si>
    <t>101100</t>
  </si>
  <si>
    <t>100202</t>
  </si>
  <si>
    <t>100217</t>
  </si>
  <si>
    <t>101102</t>
  </si>
  <si>
    <t>100305</t>
  </si>
  <si>
    <t>101104</t>
  </si>
  <si>
    <t>101105</t>
  </si>
  <si>
    <t>100201</t>
  </si>
  <si>
    <t>100230</t>
  </si>
  <si>
    <t>100295</t>
  </si>
  <si>
    <t>100360</t>
  </si>
  <si>
    <t>100361</t>
  </si>
  <si>
    <t>101107</t>
  </si>
  <si>
    <t>101109</t>
  </si>
  <si>
    <t>100229</t>
  </si>
  <si>
    <t>100282</t>
  </si>
  <si>
    <t>101111</t>
  </si>
  <si>
    <t>100400</t>
  </si>
  <si>
    <t>101113</t>
  </si>
  <si>
    <t>101114</t>
  </si>
  <si>
    <t>100200</t>
  </si>
  <si>
    <t>100330</t>
  </si>
  <si>
    <t>101115</t>
  </si>
  <si>
    <t>101116</t>
  </si>
  <si>
    <t>100216</t>
  </si>
  <si>
    <t>100389</t>
  </si>
  <si>
    <t>101117</t>
  </si>
  <si>
    <t>101120</t>
  </si>
  <si>
    <t>101121</t>
  </si>
  <si>
    <t>101122</t>
  </si>
  <si>
    <t>101123</t>
  </si>
  <si>
    <t>101125</t>
  </si>
  <si>
    <t>101126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</si>
</sst>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m/d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 applyProtection="1">
      <alignment horizontal="left" vertical="center"/>
      <protection locked="0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  <protection locked="0"/>
    </xf>
    <xf numFmtId="43" fontId="0" fillId="0" borderId="0" xfId="1" applyFont="1" applyFill="1" applyBorder="1" applyAlignment="1" applyProtection="1">
      <alignment horizontal="left" vertical="center"/>
    </xf>
    <xf numFmtId="43" fontId="0" fillId="0" borderId="0" xfId="1" applyFont="1" applyFill="1" applyBorder="1" applyAlignment="1" applyProtection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 applyProtection="1">
      <alignment vertical="center"/>
      <protection locked="0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3" fontId="0" fillId="0" borderId="0" xfId="0" applyNumberFormat="1"/>
    <xf numFmtId="0" fontId="4" fillId="0" borderId="0" xfId="0" quotePrefix="1" applyFont="1" applyAlignment="1">
      <alignment wrapText="1"/>
    </xf>
    <xf numFmtId="15" fontId="5" fillId="0" borderId="0" xfId="0" applyNumberFormat="1" applyFont="1"/>
    <xf numFmtId="0" fontId="4" fillId="0" borderId="0" xfId="0" applyFont="1" applyAlignment="1">
      <alignment wrapText="1"/>
    </xf>
    <xf numFmtId="3" fontId="4" fillId="0" borderId="0" xfId="2" applyNumberFormat="1" applyFont="1" applyFill="1" applyBorder="1" applyAlignment="1">
      <alignment horizontal="right" wrapText="1"/>
    </xf>
    <xf numFmtId="0" fontId="4" fillId="0" borderId="0" xfId="0" applyFont="1"/>
    <xf numFmtId="0" fontId="5" fillId="0" borderId="0" xfId="0" applyFont="1"/>
    <xf numFmtId="3" fontId="0" fillId="0" borderId="0" xfId="2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d\-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166" formatCode="m/d/yyyy"/>
    </dxf>
    <dxf>
      <numFmt numFmtId="166" formatCode="m/d/yyyy"/>
    </dxf>
    <dxf>
      <numFmt numFmtId="166" formatCode="m/d/yyyy"/>
    </dxf>
    <dxf>
      <numFmt numFmtId="166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166" formatCode="m/d/yyyy"/>
    </dxf>
    <dxf>
      <numFmt numFmtId="166" formatCode="m/d/yyyy"/>
    </dxf>
    <dxf>
      <numFmt numFmtId="166" formatCode="m/d/yyyy"/>
    </dxf>
    <dxf>
      <numFmt numFmtId="166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E48E00F-14E4-4968-BB8E-1565B298862C}" name="Table36" displayName="Table36" ref="A3:O99" totalsRowShown="0">
  <autoFilter ref="A3:O99" xr:uid="{EE48E00F-14E4-4968-BB8E-1565B298862C}"/>
  <sortState xmlns:xlrd2="http://schemas.microsoft.com/office/spreadsheetml/2017/richdata2" ref="A4:N99">
    <sortCondition ref="A4"/>
  </sortState>
  <tableColumns count="15">
    <tableColumn id="1" xr3:uid="{93B1F623-60B9-4F5C-BE58-725C960ECBBA}" name="ID"/>
    <tableColumn id="2" xr3:uid="{162A7905-504C-4779-9C6B-6F2ABBD7A031}" name="Team"/>
    <tableColumn id="3" xr3:uid="{8A24E5DD-DFCD-40D0-8140-CA012B451469}" name="Country"/>
    <tableColumn id="4" xr3:uid="{FC6363D6-0B2D-4729-A004-93AC8D447920}" name="NameF"/>
    <tableColumn id="5" xr3:uid="{0F7BD18B-252B-4128-94F6-59E383731E18}" name="NameL"/>
    <tableColumn id="7" xr3:uid="{700B1506-6047-435B-BA3D-28EEEFCE2B46}" name="Weight"/>
    <tableColumn id="6" xr3:uid="{D9146036-4C53-481F-A9FB-5E3C40B08178}" name="Height" dataDxfId="20"/>
    <tableColumn id="8" xr3:uid="{D6AF010D-F20D-4C63-A020-D792B1C980A3}" name="DOB" dataDxfId="19"/>
    <tableColumn id="9" xr3:uid="{6807119B-EB6E-42D0-8B7D-7CAA75A128CA}" name="Hometown" dataDxfId="18"/>
    <tableColumn id="10" xr3:uid="{602457BE-0373-4605-B6A4-5891227874C3}" name="Prov" dataDxfId="17"/>
    <tableColumn id="11" xr3:uid="{B69A616C-6302-4054-BFD9-173E58205340}" name="Pos" dataDxfId="16"/>
    <tableColumn id="17" xr3:uid="{FE35AC88-95DC-4F1A-97F4-28210FA99496}" name="Age" dataDxfId="15">
      <calculatedColumnFormula>DATEDIF(Table36[[#This Row],[DOB]],TODAY(),"y")</calculatedColumnFormula>
    </tableColumn>
    <tableColumn id="15" xr3:uid="{44989D91-E662-4E97-B635-7A6CBE7CB48D}" name="HeightFt" dataDxfId="14">
      <calculatedColumnFormula>SUM(LEFT(Table36[[#This Row],[Height]],1), RIGHT(Table36[[#This Row],[Height]], LEN(Table36[[#This Row],[Height]])-2)/12)</calculatedColumnFormula>
    </tableColumn>
    <tableColumn id="13" xr3:uid="{6A8A3500-B7B0-4848-98C7-D0450D3AFD2F}" name="HtIn" dataDxfId="13">
      <calculatedColumnFormula>Table36[[#This Row],[HeightFt]]*12</calculatedColumnFormula>
    </tableColumn>
    <tableColumn id="12" xr3:uid="{E7B69F9E-50B1-41C3-8DB0-865F4691E380}" name="BMI" dataDxfId="12">
      <calculatedColumnFormula>ROUND(Table36[[#This Row],[Weight]]/(Table36[[#This Row],[HtIn]]*Table36[[#This Row],[HtIn]])*703,0)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881A43-BB97-441E-8B95-6A86AF748D93}" name="Table1" displayName="Table1" ref="A1:G44" totalsRowShown="0">
  <autoFilter ref="A1:G44" xr:uid="{B7881A43-BB97-441E-8B95-6A86AF748D93}"/>
  <tableColumns count="7">
    <tableColumn id="1" xr3:uid="{E53907C0-080C-43FE-89EC-10067757B3E9}" name="OrderDate"/>
    <tableColumn id="2" xr3:uid="{7A75B73F-1ED2-4C40-A09C-70E75D56BCF0}" name="Region"/>
    <tableColumn id="3" xr3:uid="{4E149FE2-D2D4-4660-8A16-5E50D144984E}" name="Rep"/>
    <tableColumn id="4" xr3:uid="{FE5A59A2-01AE-4E49-8B37-B477E3D050D3}" name="Item"/>
    <tableColumn id="5" xr3:uid="{BFB27A5E-293A-447D-8E79-D64353582D6C}" name="Units"/>
    <tableColumn id="6" xr3:uid="{6E937F87-854C-4062-9382-6AF48E9C0651}" name="Unit Cost"/>
    <tableColumn id="7" xr3:uid="{B9871AEE-3421-474D-AE31-A0781976693D}" name="Total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C88E1E-0145-455D-965F-C999A4BF76AA}" name="Table3" displayName="Table3" ref="A3:O99" totalsRowShown="0">
  <autoFilter ref="A3:O99" xr:uid="{4AC88E1E-0145-455D-965F-C999A4BF76AA}"/>
  <sortState xmlns:xlrd2="http://schemas.microsoft.com/office/spreadsheetml/2017/richdata2" ref="A4:N99">
    <sortCondition ref="A4"/>
  </sortState>
  <tableColumns count="15">
    <tableColumn id="1" xr3:uid="{8788A49E-871C-44C4-A013-74DFBC29B48D}" name="ID"/>
    <tableColumn id="2" xr3:uid="{CBC154CC-382D-4EC9-AB4B-CCA0F329C08F}" name="Team"/>
    <tableColumn id="3" xr3:uid="{93A1ED38-74C1-43E7-8679-D3E2743070A3}" name="Country"/>
    <tableColumn id="4" xr3:uid="{616A295A-0089-4EDC-A0D0-5157909538D5}" name="NameF"/>
    <tableColumn id="5" xr3:uid="{394EF624-E8C8-4D48-9DD4-AB6F1F4C6A4D}" name="NameL"/>
    <tableColumn id="7" xr3:uid="{D67A1C93-11C0-46B8-91A2-AB82C9715FB6}" name="Weight"/>
    <tableColumn id="6" xr3:uid="{4AC5F525-8E5C-4480-AD0E-2C1E42D4F9E9}" name="Height" dataDxfId="29"/>
    <tableColumn id="8" xr3:uid="{F7265D30-A599-4FCE-9B63-53828E48BA19}" name="DOB" dataDxfId="28"/>
    <tableColumn id="9" xr3:uid="{CF50F92A-FF7F-4E7B-BEC3-2A26B22DF56B}" name="Hometown" dataDxfId="27"/>
    <tableColumn id="10" xr3:uid="{41FF92E2-AC6F-4362-8200-E0FAD381B4E2}" name="Prov" dataDxfId="26"/>
    <tableColumn id="11" xr3:uid="{D48F3F2F-89EA-4888-A009-983D2C8C2894}" name="Pos" dataDxfId="25"/>
    <tableColumn id="17" xr3:uid="{4D4F5C21-825C-41AA-9DE2-601DA4E8DF51}" name="Age" dataDxfId="24">
      <calculatedColumnFormula>DATEDIF(Table3[[#This Row],[DOB]],TODAY(),"y")</calculatedColumnFormula>
    </tableColumn>
    <tableColumn id="15" xr3:uid="{74A19867-CE24-4694-9E3B-2DE0B39A802D}" name="HeightFt" dataDxfId="23">
      <calculatedColumnFormula>SUM(LEFT(Table3[[#This Row],[Height]],1), RIGHT(Table3[[#This Row],[Height]], LEN(Table3[[#This Row],[Height]])-2)/12)</calculatedColumnFormula>
    </tableColumn>
    <tableColumn id="13" xr3:uid="{7F51AE49-6ADB-4C6D-BEA2-95FBFD8DF470}" name="HtIn" dataDxfId="22">
      <calculatedColumnFormula>Table3[[#This Row],[HeightFt]]*12</calculatedColumnFormula>
    </tableColumn>
    <tableColumn id="12" xr3:uid="{90A58CD6-D1E9-4A94-81D0-E3ED1262FB9B}" name="BMI" dataDxfId="21">
      <calculatedColumnFormula>ROUND(Table3[[#This Row],[Weight]]/(Table3[[#This Row],[HtIn]]*Table3[[#This Row],[HtIn]])*703,0)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C40B8A7-4B51-4FC9-B28E-9CE48698D19A}" name="tblPolicies" displayName="tblPolicies" ref="A1:J501" totalsRowShown="0" headerRowDxfId="11" dataDxfId="10" headerRowCellStyle="Normal">
  <autoFilter ref="A1:J501" xr:uid="{1C40B8A7-4B51-4FC9-B28E-9CE48698D19A}"/>
  <tableColumns count="10">
    <tableColumn id="1" xr3:uid="{3586A6CB-2898-4313-B59D-A1A7D22F57FD}" name="Policy" dataDxfId="9"/>
    <tableColumn id="3" xr3:uid="{ADA3B7DA-4D27-46E6-935A-A9A0031D6270}" name="Expiry" dataDxfId="8"/>
    <tableColumn id="4" xr3:uid="{79C2BAE4-FF6D-4C16-B1B6-CC08F16D585F}" name="Location" dataDxfId="7"/>
    <tableColumn id="5" xr3:uid="{FAE543CE-187F-4CD9-A757-DDA338C80C9F}" name="State" dataDxfId="6"/>
    <tableColumn id="6" xr3:uid="{1A748113-32B7-4B42-B3CC-3BA005C6A627}" name="Region" dataDxfId="5"/>
    <tableColumn id="7" xr3:uid="{A00F070B-7D7B-4E0B-AE0B-6A554F7E38E4}" name="InsuredValue" dataDxfId="4" dataCellStyle="Currency"/>
    <tableColumn id="8" xr3:uid="{88D5CADC-ED31-44DD-85EB-AE3C0FCB1754}" name="Construction" dataDxfId="3"/>
    <tableColumn id="9" xr3:uid="{F6C4FB5F-6809-4782-B540-1B398628EEA8}" name="BusinessType" dataDxfId="2"/>
    <tableColumn id="10" xr3:uid="{719737AA-E236-492D-9D54-7BBE188FB5B3}" name="Earthquake" dataDxfId="1"/>
    <tableColumn id="11" xr3:uid="{774FFDC5-6BD5-4023-800C-A696E6DBF5C1}" name="Flood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9"/>
  <sheetViews>
    <sheetView workbookViewId="0">
      <selection sqref="A1:XFD1048576"/>
    </sheetView>
  </sheetViews>
  <sheetFormatPr defaultRowHeight="14.5" x14ac:dyDescent="0.35"/>
  <cols>
    <col min="1" max="1" width="8.26953125" bestFit="1" customWidth="1"/>
    <col min="2" max="3" width="12.54296875" customWidth="1"/>
    <col min="4" max="5" width="12.7265625" customWidth="1"/>
    <col min="6" max="6" width="6.7265625" customWidth="1"/>
    <col min="7" max="7" width="7.1796875" style="13" customWidth="1"/>
    <col min="8" max="8" width="10.7265625" bestFit="1" customWidth="1"/>
    <col min="9" max="9" width="15.54296875" style="13" bestFit="1" customWidth="1"/>
    <col min="10" max="10" width="7.26953125" bestFit="1" customWidth="1"/>
    <col min="11" max="11" width="8.453125" bestFit="1" customWidth="1"/>
    <col min="12" max="12" width="6.81640625" customWidth="1"/>
    <col min="13" max="13" width="8.26953125" style="13" customWidth="1"/>
    <col min="14" max="14" width="7.26953125" style="13" customWidth="1"/>
    <col min="15" max="15" width="7.81640625" customWidth="1"/>
    <col min="16" max="16" width="8.26953125" style="13" customWidth="1"/>
    <col min="17" max="17" width="8.81640625" bestFit="1" customWidth="1"/>
  </cols>
  <sheetData>
    <row r="1" spans="1:16" ht="18.5" x14ac:dyDescent="0.45">
      <c r="A1" s="12" t="s">
        <v>26</v>
      </c>
      <c r="H1" t="s">
        <v>27</v>
      </c>
      <c r="L1" s="13"/>
      <c r="O1" s="13"/>
      <c r="P1"/>
    </row>
    <row r="2" spans="1:16" x14ac:dyDescent="0.35">
      <c r="I2"/>
      <c r="L2" s="13"/>
      <c r="O2" s="13"/>
      <c r="P2"/>
    </row>
    <row r="3" spans="1:16" x14ac:dyDescent="0.35">
      <c r="A3" t="s">
        <v>28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 s="13" t="s">
        <v>34</v>
      </c>
      <c r="H3" t="s">
        <v>35</v>
      </c>
      <c r="I3" t="s">
        <v>36</v>
      </c>
      <c r="J3" t="s">
        <v>37</v>
      </c>
      <c r="K3" t="s">
        <v>38</v>
      </c>
      <c r="L3" s="13" t="s">
        <v>39</v>
      </c>
      <c r="M3" s="13" t="s">
        <v>40</v>
      </c>
      <c r="N3" s="14" t="s">
        <v>41</v>
      </c>
      <c r="O3" s="14" t="s">
        <v>42</v>
      </c>
      <c r="P3"/>
    </row>
    <row r="4" spans="1:16" x14ac:dyDescent="0.35">
      <c r="A4">
        <v>1</v>
      </c>
      <c r="B4" t="s">
        <v>43</v>
      </c>
      <c r="C4" t="s">
        <v>44</v>
      </c>
      <c r="D4" t="s">
        <v>45</v>
      </c>
      <c r="E4" t="s">
        <v>46</v>
      </c>
      <c r="F4">
        <v>148</v>
      </c>
      <c r="G4" s="13" t="s">
        <v>47</v>
      </c>
      <c r="H4" s="15">
        <v>31820</v>
      </c>
      <c r="I4" t="s">
        <v>48</v>
      </c>
      <c r="J4" t="s">
        <v>49</v>
      </c>
      <c r="K4" t="s">
        <v>50</v>
      </c>
      <c r="L4" s="16">
        <f ca="1">DATEDIF(Table36[[#This Row],[DOB]],TODAY(),"y")</f>
        <v>35</v>
      </c>
      <c r="M4" s="17">
        <f>SUM(LEFT(Table36[[#This Row],[Height]],1), RIGHT(Table36[[#This Row],[Height]], LEN(Table36[[#This Row],[Height]])-2)/12)</f>
        <v>5.583333333333333</v>
      </c>
      <c r="N4" s="17">
        <f>Table36[[#This Row],[HeightFt]]*12</f>
        <v>67</v>
      </c>
      <c r="O4" s="18">
        <f>ROUND(Table36[[#This Row],[Weight]]/(Table36[[#This Row],[HtIn]]*Table36[[#This Row],[HtIn]])*703,0)</f>
        <v>23</v>
      </c>
      <c r="P4"/>
    </row>
    <row r="5" spans="1:16" x14ac:dyDescent="0.35">
      <c r="A5">
        <v>2</v>
      </c>
      <c r="B5" t="s">
        <v>43</v>
      </c>
      <c r="C5" t="s">
        <v>44</v>
      </c>
      <c r="D5" t="s">
        <v>51</v>
      </c>
      <c r="E5" t="s">
        <v>52</v>
      </c>
      <c r="F5">
        <v>148</v>
      </c>
      <c r="G5" s="13" t="s">
        <v>53</v>
      </c>
      <c r="H5" s="15">
        <v>32775</v>
      </c>
      <c r="I5" t="s">
        <v>54</v>
      </c>
      <c r="J5" t="s">
        <v>49</v>
      </c>
      <c r="K5" t="s">
        <v>50</v>
      </c>
      <c r="L5" s="16">
        <f ca="1">DATEDIF(Table36[[#This Row],[DOB]],TODAY(),"y")</f>
        <v>32</v>
      </c>
      <c r="M5" s="17">
        <f>SUM(LEFT(Table36[[#This Row],[Height]],1), RIGHT(Table36[[#This Row],[Height]], LEN(Table36[[#This Row],[Height]])-2)/12)</f>
        <v>5.75</v>
      </c>
      <c r="N5" s="17">
        <f>Table36[[#This Row],[HeightFt]]*12</f>
        <v>69</v>
      </c>
      <c r="O5" s="18">
        <f>ROUND(Table36[[#This Row],[Weight]]/(Table36[[#This Row],[HtIn]]*Table36[[#This Row],[HtIn]])*703,0)</f>
        <v>22</v>
      </c>
      <c r="P5"/>
    </row>
    <row r="6" spans="1:16" x14ac:dyDescent="0.35">
      <c r="A6">
        <v>3</v>
      </c>
      <c r="B6" t="s">
        <v>43</v>
      </c>
      <c r="C6" t="s">
        <v>44</v>
      </c>
      <c r="D6" t="s">
        <v>55</v>
      </c>
      <c r="E6" t="s">
        <v>56</v>
      </c>
      <c r="F6">
        <v>156</v>
      </c>
      <c r="G6" s="13" t="s">
        <v>57</v>
      </c>
      <c r="H6" s="15">
        <v>34459</v>
      </c>
      <c r="I6" t="s">
        <v>58</v>
      </c>
      <c r="J6" t="s">
        <v>49</v>
      </c>
      <c r="K6" t="s">
        <v>50</v>
      </c>
      <c r="L6" s="16">
        <f ca="1">DATEDIF(Table36[[#This Row],[DOB]],TODAY(),"y")</f>
        <v>27</v>
      </c>
      <c r="M6" s="17">
        <f>SUM(LEFT(Table36[[#This Row],[Height]],1), RIGHT(Table36[[#This Row],[Height]], LEN(Table36[[#This Row],[Height]])-2)/12)</f>
        <v>5.833333333333333</v>
      </c>
      <c r="N6" s="17">
        <f>Table36[[#This Row],[HeightFt]]*12</f>
        <v>70</v>
      </c>
      <c r="O6" s="18">
        <f>ROUND(Table36[[#This Row],[Weight]]/(Table36[[#This Row],[HtIn]]*Table36[[#This Row],[HtIn]])*703,0)</f>
        <v>22</v>
      </c>
      <c r="P6"/>
    </row>
    <row r="7" spans="1:16" x14ac:dyDescent="0.35">
      <c r="A7">
        <v>4</v>
      </c>
      <c r="B7" t="s">
        <v>43</v>
      </c>
      <c r="C7" t="s">
        <v>44</v>
      </c>
      <c r="D7" t="s">
        <v>59</v>
      </c>
      <c r="E7" t="s">
        <v>60</v>
      </c>
      <c r="F7">
        <v>172</v>
      </c>
      <c r="G7" s="13" t="s">
        <v>57</v>
      </c>
      <c r="H7" s="15">
        <v>32674</v>
      </c>
      <c r="I7" t="s">
        <v>61</v>
      </c>
      <c r="J7" t="s">
        <v>49</v>
      </c>
      <c r="K7" t="s">
        <v>50</v>
      </c>
      <c r="L7" s="16">
        <f ca="1">DATEDIF(Table36[[#This Row],[DOB]],TODAY(),"y")</f>
        <v>32</v>
      </c>
      <c r="M7" s="17">
        <f>SUM(LEFT(Table36[[#This Row],[Height]],1), RIGHT(Table36[[#This Row],[Height]], LEN(Table36[[#This Row],[Height]])-2)/12)</f>
        <v>5.833333333333333</v>
      </c>
      <c r="N7" s="17">
        <f>Table36[[#This Row],[HeightFt]]*12</f>
        <v>70</v>
      </c>
      <c r="O7" s="18">
        <f>ROUND(Table36[[#This Row],[Weight]]/(Table36[[#This Row],[HtIn]]*Table36[[#This Row],[HtIn]])*703,0)</f>
        <v>25</v>
      </c>
      <c r="P7"/>
    </row>
    <row r="8" spans="1:16" x14ac:dyDescent="0.35">
      <c r="A8">
        <v>5</v>
      </c>
      <c r="B8" t="s">
        <v>43</v>
      </c>
      <c r="C8" t="s">
        <v>44</v>
      </c>
      <c r="D8" t="s">
        <v>62</v>
      </c>
      <c r="E8" t="s">
        <v>63</v>
      </c>
      <c r="F8">
        <v>144</v>
      </c>
      <c r="G8" s="13" t="s">
        <v>64</v>
      </c>
      <c r="H8" s="15">
        <v>33670</v>
      </c>
      <c r="I8" t="s">
        <v>65</v>
      </c>
      <c r="J8" t="s">
        <v>66</v>
      </c>
      <c r="K8" t="s">
        <v>50</v>
      </c>
      <c r="L8" s="16">
        <f ca="1">DATEDIF(Table36[[#This Row],[DOB]],TODAY(),"y")</f>
        <v>29</v>
      </c>
      <c r="M8" s="17">
        <f>SUM(LEFT(Table36[[#This Row],[Height]],1), RIGHT(Table36[[#This Row],[Height]], LEN(Table36[[#This Row],[Height]])-2)/12)</f>
        <v>5.416666666666667</v>
      </c>
      <c r="N8" s="17">
        <f>Table36[[#This Row],[HeightFt]]*12</f>
        <v>65</v>
      </c>
      <c r="O8" s="18">
        <f>ROUND(Table36[[#This Row],[Weight]]/(Table36[[#This Row],[HtIn]]*Table36[[#This Row],[HtIn]])*703,0)</f>
        <v>24</v>
      </c>
      <c r="P8"/>
    </row>
    <row r="9" spans="1:16" x14ac:dyDescent="0.35">
      <c r="A9">
        <v>6</v>
      </c>
      <c r="B9" t="s">
        <v>43</v>
      </c>
      <c r="C9" t="s">
        <v>44</v>
      </c>
      <c r="D9" t="s">
        <v>67</v>
      </c>
      <c r="E9" t="s">
        <v>68</v>
      </c>
      <c r="F9">
        <v>159</v>
      </c>
      <c r="G9" s="13" t="s">
        <v>69</v>
      </c>
      <c r="H9" s="15">
        <v>33610</v>
      </c>
      <c r="I9" t="s">
        <v>70</v>
      </c>
      <c r="J9" t="s">
        <v>71</v>
      </c>
      <c r="K9" t="s">
        <v>50</v>
      </c>
      <c r="L9" s="16">
        <f ca="1">DATEDIF(Table36[[#This Row],[DOB]],TODAY(),"y")</f>
        <v>30</v>
      </c>
      <c r="M9" s="17">
        <f>SUM(LEFT(Table36[[#This Row],[Height]],1), RIGHT(Table36[[#This Row],[Height]], LEN(Table36[[#This Row],[Height]])-2)/12)</f>
        <v>5.5</v>
      </c>
      <c r="N9" s="17">
        <f>Table36[[#This Row],[HeightFt]]*12</f>
        <v>66</v>
      </c>
      <c r="O9" s="18">
        <f>ROUND(Table36[[#This Row],[Weight]]/(Table36[[#This Row],[HtIn]]*Table36[[#This Row],[HtIn]])*703,0)</f>
        <v>26</v>
      </c>
      <c r="P9"/>
    </row>
    <row r="10" spans="1:16" x14ac:dyDescent="0.35">
      <c r="A10">
        <v>7</v>
      </c>
      <c r="B10" t="s">
        <v>43</v>
      </c>
      <c r="C10" t="s">
        <v>44</v>
      </c>
      <c r="D10" t="s">
        <v>72</v>
      </c>
      <c r="E10" t="s">
        <v>73</v>
      </c>
      <c r="F10">
        <v>150</v>
      </c>
      <c r="G10" s="13" t="s">
        <v>74</v>
      </c>
      <c r="H10" s="15">
        <v>33121</v>
      </c>
      <c r="I10" t="s">
        <v>75</v>
      </c>
      <c r="J10" t="s">
        <v>76</v>
      </c>
      <c r="K10" t="s">
        <v>50</v>
      </c>
      <c r="L10" s="16">
        <f ca="1">DATEDIF(Table36[[#This Row],[DOB]],TODAY(),"y")</f>
        <v>31</v>
      </c>
      <c r="M10" s="17">
        <f>SUM(LEFT(Table36[[#This Row],[Height]],1), RIGHT(Table36[[#This Row],[Height]], LEN(Table36[[#This Row],[Height]])-2)/12)</f>
        <v>5.666666666666667</v>
      </c>
      <c r="N10" s="17">
        <f>Table36[[#This Row],[HeightFt]]*12</f>
        <v>68</v>
      </c>
      <c r="O10" s="18">
        <f>ROUND(Table36[[#This Row],[Weight]]/(Table36[[#This Row],[HtIn]]*Table36[[#This Row],[HtIn]])*703,0)</f>
        <v>23</v>
      </c>
      <c r="P10"/>
    </row>
    <row r="11" spans="1:16" x14ac:dyDescent="0.35">
      <c r="A11">
        <v>8</v>
      </c>
      <c r="B11" t="s">
        <v>43</v>
      </c>
      <c r="C11" t="s">
        <v>44</v>
      </c>
      <c r="D11" t="s">
        <v>77</v>
      </c>
      <c r="E11" t="s">
        <v>78</v>
      </c>
      <c r="F11">
        <v>156</v>
      </c>
      <c r="G11" s="13" t="s">
        <v>53</v>
      </c>
      <c r="H11" s="15">
        <v>33362</v>
      </c>
      <c r="I11" t="s">
        <v>79</v>
      </c>
      <c r="J11" t="s">
        <v>49</v>
      </c>
      <c r="K11" t="s">
        <v>50</v>
      </c>
      <c r="L11" s="16">
        <f ca="1">DATEDIF(Table36[[#This Row],[DOB]],TODAY(),"y")</f>
        <v>30</v>
      </c>
      <c r="M11" s="17">
        <f>SUM(LEFT(Table36[[#This Row],[Height]],1), RIGHT(Table36[[#This Row],[Height]], LEN(Table36[[#This Row],[Height]])-2)/12)</f>
        <v>5.75</v>
      </c>
      <c r="N11" s="17">
        <f>Table36[[#This Row],[HeightFt]]*12</f>
        <v>69</v>
      </c>
      <c r="O11" s="18">
        <f>ROUND(Table36[[#This Row],[Weight]]/(Table36[[#This Row],[HtIn]]*Table36[[#This Row],[HtIn]])*703,0)</f>
        <v>23</v>
      </c>
      <c r="P11"/>
    </row>
    <row r="12" spans="1:16" x14ac:dyDescent="0.35">
      <c r="A12">
        <v>9</v>
      </c>
      <c r="B12" t="s">
        <v>43</v>
      </c>
      <c r="C12" t="s">
        <v>44</v>
      </c>
      <c r="D12" t="s">
        <v>80</v>
      </c>
      <c r="E12" t="s">
        <v>81</v>
      </c>
      <c r="F12">
        <v>140</v>
      </c>
      <c r="G12" s="13" t="s">
        <v>74</v>
      </c>
      <c r="H12" s="15">
        <v>34703</v>
      </c>
      <c r="I12" t="s">
        <v>82</v>
      </c>
      <c r="J12" t="s">
        <v>49</v>
      </c>
      <c r="K12" t="s">
        <v>50</v>
      </c>
      <c r="L12" s="16">
        <f ca="1">DATEDIF(Table36[[#This Row],[DOB]],TODAY(),"y")</f>
        <v>27</v>
      </c>
      <c r="M12" s="17">
        <f>SUM(LEFT(Table36[[#This Row],[Height]],1), RIGHT(Table36[[#This Row],[Height]], LEN(Table36[[#This Row],[Height]])-2)/12)</f>
        <v>5.666666666666667</v>
      </c>
      <c r="N12" s="17">
        <f>Table36[[#This Row],[HeightFt]]*12</f>
        <v>68</v>
      </c>
      <c r="O12" s="18">
        <f>ROUND(Table36[[#This Row],[Weight]]/(Table36[[#This Row],[HtIn]]*Table36[[#This Row],[HtIn]])*703,0)</f>
        <v>21</v>
      </c>
      <c r="P12"/>
    </row>
    <row r="13" spans="1:16" x14ac:dyDescent="0.35">
      <c r="A13">
        <v>10</v>
      </c>
      <c r="B13" t="s">
        <v>43</v>
      </c>
      <c r="C13" t="s">
        <v>44</v>
      </c>
      <c r="D13" t="s">
        <v>83</v>
      </c>
      <c r="E13" t="s">
        <v>84</v>
      </c>
      <c r="F13">
        <v>170</v>
      </c>
      <c r="G13" s="13" t="s">
        <v>47</v>
      </c>
      <c r="H13" s="15">
        <v>32300</v>
      </c>
      <c r="I13" t="s">
        <v>85</v>
      </c>
      <c r="J13" t="s">
        <v>49</v>
      </c>
      <c r="K13" t="s">
        <v>50</v>
      </c>
      <c r="L13" s="16">
        <f ca="1">DATEDIF(Table36[[#This Row],[DOB]],TODAY(),"y")</f>
        <v>33</v>
      </c>
      <c r="M13" s="17">
        <f>SUM(LEFT(Table36[[#This Row],[Height]],1), RIGHT(Table36[[#This Row],[Height]], LEN(Table36[[#This Row],[Height]])-2)/12)</f>
        <v>5.583333333333333</v>
      </c>
      <c r="N13" s="17">
        <f>Table36[[#This Row],[HeightFt]]*12</f>
        <v>67</v>
      </c>
      <c r="O13" s="18">
        <f>ROUND(Table36[[#This Row],[Weight]]/(Table36[[#This Row],[HtIn]]*Table36[[#This Row],[HtIn]])*703,0)</f>
        <v>27</v>
      </c>
      <c r="P13"/>
    </row>
    <row r="14" spans="1:16" x14ac:dyDescent="0.35">
      <c r="A14">
        <v>11</v>
      </c>
      <c r="B14" t="s">
        <v>43</v>
      </c>
      <c r="C14" t="s">
        <v>44</v>
      </c>
      <c r="D14" t="s">
        <v>86</v>
      </c>
      <c r="E14" t="s">
        <v>87</v>
      </c>
      <c r="F14">
        <v>180</v>
      </c>
      <c r="G14" s="13" t="s">
        <v>57</v>
      </c>
      <c r="H14" s="15">
        <v>33163</v>
      </c>
      <c r="I14" t="s">
        <v>88</v>
      </c>
      <c r="J14" t="s">
        <v>49</v>
      </c>
      <c r="K14" t="s">
        <v>50</v>
      </c>
      <c r="L14" s="16">
        <f ca="1">DATEDIF(Table36[[#This Row],[DOB]],TODAY(),"y")</f>
        <v>31</v>
      </c>
      <c r="M14" s="17">
        <f>SUM(LEFT(Table36[[#This Row],[Height]],1), RIGHT(Table36[[#This Row],[Height]], LEN(Table36[[#This Row],[Height]])-2)/12)</f>
        <v>5.833333333333333</v>
      </c>
      <c r="N14" s="17">
        <f>Table36[[#This Row],[HeightFt]]*12</f>
        <v>70</v>
      </c>
      <c r="O14" s="18">
        <f>ROUND(Table36[[#This Row],[Weight]]/(Table36[[#This Row],[HtIn]]*Table36[[#This Row],[HtIn]])*703,0)</f>
        <v>26</v>
      </c>
      <c r="P14"/>
    </row>
    <row r="15" spans="1:16" x14ac:dyDescent="0.35">
      <c r="A15">
        <v>12</v>
      </c>
      <c r="B15" t="s">
        <v>43</v>
      </c>
      <c r="C15" t="s">
        <v>44</v>
      </c>
      <c r="D15" t="s">
        <v>89</v>
      </c>
      <c r="E15" t="s">
        <v>90</v>
      </c>
      <c r="F15">
        <v>130</v>
      </c>
      <c r="G15" s="13" t="s">
        <v>47</v>
      </c>
      <c r="H15" s="15">
        <v>35031</v>
      </c>
      <c r="I15" t="s">
        <v>91</v>
      </c>
      <c r="J15" t="s">
        <v>92</v>
      </c>
      <c r="K15" t="s">
        <v>50</v>
      </c>
      <c r="L15" s="16">
        <f ca="1">DATEDIF(Table36[[#This Row],[DOB]],TODAY(),"y")</f>
        <v>26</v>
      </c>
      <c r="M15" s="17">
        <f>SUM(LEFT(Table36[[#This Row],[Height]],1), RIGHT(Table36[[#This Row],[Height]], LEN(Table36[[#This Row],[Height]])-2)/12)</f>
        <v>5.583333333333333</v>
      </c>
      <c r="N15" s="17">
        <f>Table36[[#This Row],[HeightFt]]*12</f>
        <v>67</v>
      </c>
      <c r="O15" s="18">
        <f>ROUND(Table36[[#This Row],[Weight]]/(Table36[[#This Row],[HtIn]]*Table36[[#This Row],[HtIn]])*703,0)</f>
        <v>20</v>
      </c>
      <c r="P15"/>
    </row>
    <row r="16" spans="1:16" x14ac:dyDescent="0.35">
      <c r="A16">
        <v>13</v>
      </c>
      <c r="B16" t="s">
        <v>43</v>
      </c>
      <c r="C16" t="s">
        <v>44</v>
      </c>
      <c r="D16" t="s">
        <v>93</v>
      </c>
      <c r="E16" t="s">
        <v>94</v>
      </c>
      <c r="F16">
        <v>160</v>
      </c>
      <c r="G16" s="13" t="s">
        <v>47</v>
      </c>
      <c r="H16" s="15">
        <v>33325</v>
      </c>
      <c r="I16" t="s">
        <v>95</v>
      </c>
      <c r="J16" t="s">
        <v>71</v>
      </c>
      <c r="K16" t="s">
        <v>50</v>
      </c>
      <c r="L16" s="16">
        <f ca="1">DATEDIF(Table36[[#This Row],[DOB]],TODAY(),"y")</f>
        <v>30</v>
      </c>
      <c r="M16" s="17">
        <f>SUM(LEFT(Table36[[#This Row],[Height]],1), RIGHT(Table36[[#This Row],[Height]], LEN(Table36[[#This Row],[Height]])-2)/12)</f>
        <v>5.583333333333333</v>
      </c>
      <c r="N16" s="17">
        <f>Table36[[#This Row],[HeightFt]]*12</f>
        <v>67</v>
      </c>
      <c r="O16" s="18">
        <f>ROUND(Table36[[#This Row],[Weight]]/(Table36[[#This Row],[HtIn]]*Table36[[#This Row],[HtIn]])*703,0)</f>
        <v>25</v>
      </c>
      <c r="P16"/>
    </row>
    <row r="17" spans="1:16" x14ac:dyDescent="0.35">
      <c r="A17">
        <v>14</v>
      </c>
      <c r="B17" t="s">
        <v>43</v>
      </c>
      <c r="C17" t="s">
        <v>44</v>
      </c>
      <c r="D17" t="s">
        <v>96</v>
      </c>
      <c r="E17" t="s">
        <v>97</v>
      </c>
      <c r="F17">
        <v>155</v>
      </c>
      <c r="G17" s="13" t="s">
        <v>47</v>
      </c>
      <c r="H17" s="15">
        <v>34165</v>
      </c>
      <c r="I17" t="s">
        <v>98</v>
      </c>
      <c r="J17" t="s">
        <v>66</v>
      </c>
      <c r="K17" t="s">
        <v>50</v>
      </c>
      <c r="L17" s="16">
        <f ca="1">DATEDIF(Table36[[#This Row],[DOB]],TODAY(),"y")</f>
        <v>28</v>
      </c>
      <c r="M17" s="17">
        <f>SUM(LEFT(Table36[[#This Row],[Height]],1), RIGHT(Table36[[#This Row],[Height]], LEN(Table36[[#This Row],[Height]])-2)/12)</f>
        <v>5.583333333333333</v>
      </c>
      <c r="N17" s="17">
        <f>Table36[[#This Row],[HeightFt]]*12</f>
        <v>67</v>
      </c>
      <c r="O17" s="18">
        <f>ROUND(Table36[[#This Row],[Weight]]/(Table36[[#This Row],[HtIn]]*Table36[[#This Row],[HtIn]])*703,0)</f>
        <v>24</v>
      </c>
      <c r="P17"/>
    </row>
    <row r="18" spans="1:16" x14ac:dyDescent="0.35">
      <c r="A18">
        <v>15</v>
      </c>
      <c r="B18" t="s">
        <v>43</v>
      </c>
      <c r="C18" t="s">
        <v>44</v>
      </c>
      <c r="D18" t="s">
        <v>99</v>
      </c>
      <c r="E18" t="s">
        <v>100</v>
      </c>
      <c r="F18">
        <v>139</v>
      </c>
      <c r="G18" s="13" t="s">
        <v>69</v>
      </c>
      <c r="H18" s="15">
        <v>32282</v>
      </c>
      <c r="I18" t="s">
        <v>101</v>
      </c>
      <c r="J18" t="s">
        <v>76</v>
      </c>
      <c r="K18" t="s">
        <v>102</v>
      </c>
      <c r="L18" s="16">
        <f ca="1">DATEDIF(Table36[[#This Row],[DOB]],TODAY(),"y")</f>
        <v>33</v>
      </c>
      <c r="M18" s="17">
        <f>SUM(LEFT(Table36[[#This Row],[Height]],1), RIGHT(Table36[[#This Row],[Height]], LEN(Table36[[#This Row],[Height]])-2)/12)</f>
        <v>5.5</v>
      </c>
      <c r="N18" s="17">
        <f>Table36[[#This Row],[HeightFt]]*12</f>
        <v>66</v>
      </c>
      <c r="O18" s="18">
        <f>ROUND(Table36[[#This Row],[Weight]]/(Table36[[#This Row],[HtIn]]*Table36[[#This Row],[HtIn]])*703,0)</f>
        <v>22</v>
      </c>
      <c r="P18"/>
    </row>
    <row r="19" spans="1:16" x14ac:dyDescent="0.35">
      <c r="A19">
        <v>16</v>
      </c>
      <c r="B19" t="s">
        <v>43</v>
      </c>
      <c r="C19" t="s">
        <v>44</v>
      </c>
      <c r="D19" t="s">
        <v>103</v>
      </c>
      <c r="E19" t="s">
        <v>104</v>
      </c>
      <c r="F19">
        <v>180</v>
      </c>
      <c r="G19" s="13" t="s">
        <v>69</v>
      </c>
      <c r="H19" s="15">
        <v>33888</v>
      </c>
      <c r="I19" t="s">
        <v>105</v>
      </c>
      <c r="J19" t="s">
        <v>76</v>
      </c>
      <c r="K19" t="s">
        <v>102</v>
      </c>
      <c r="L19" s="16">
        <f ca="1">DATEDIF(Table36[[#This Row],[DOB]],TODAY(),"y")</f>
        <v>29</v>
      </c>
      <c r="M19" s="17">
        <f>SUM(LEFT(Table36[[#This Row],[Height]],1), RIGHT(Table36[[#This Row],[Height]], LEN(Table36[[#This Row],[Height]])-2)/12)</f>
        <v>5.5</v>
      </c>
      <c r="N19" s="17">
        <f>Table36[[#This Row],[HeightFt]]*12</f>
        <v>66</v>
      </c>
      <c r="O19" s="18">
        <f>ROUND(Table36[[#This Row],[Weight]]/(Table36[[#This Row],[HtIn]]*Table36[[#This Row],[HtIn]])*703,0)</f>
        <v>29</v>
      </c>
      <c r="P19"/>
    </row>
    <row r="20" spans="1:16" x14ac:dyDescent="0.35">
      <c r="A20">
        <v>17</v>
      </c>
      <c r="B20" t="s">
        <v>43</v>
      </c>
      <c r="C20" t="s">
        <v>44</v>
      </c>
      <c r="D20" t="s">
        <v>106</v>
      </c>
      <c r="E20" t="s">
        <v>107</v>
      </c>
      <c r="F20">
        <v>167</v>
      </c>
      <c r="G20" s="13" t="s">
        <v>74</v>
      </c>
      <c r="H20" s="15">
        <v>32975</v>
      </c>
      <c r="I20" t="s">
        <v>108</v>
      </c>
      <c r="J20" t="s">
        <v>71</v>
      </c>
      <c r="K20" t="s">
        <v>102</v>
      </c>
      <c r="L20" s="16">
        <f ca="1">DATEDIF(Table36[[#This Row],[DOB]],TODAY(),"y")</f>
        <v>31</v>
      </c>
      <c r="M20" s="17">
        <f>SUM(LEFT(Table36[[#This Row],[Height]],1), RIGHT(Table36[[#This Row],[Height]], LEN(Table36[[#This Row],[Height]])-2)/12)</f>
        <v>5.666666666666667</v>
      </c>
      <c r="N20" s="17">
        <f>Table36[[#This Row],[HeightFt]]*12</f>
        <v>68</v>
      </c>
      <c r="O20" s="18">
        <f>ROUND(Table36[[#This Row],[Weight]]/(Table36[[#This Row],[HtIn]]*Table36[[#This Row],[HtIn]])*703,0)</f>
        <v>25</v>
      </c>
      <c r="P20"/>
    </row>
    <row r="21" spans="1:16" x14ac:dyDescent="0.35">
      <c r="A21">
        <v>18</v>
      </c>
      <c r="B21" t="s">
        <v>43</v>
      </c>
      <c r="C21" t="s">
        <v>44</v>
      </c>
      <c r="D21" t="s">
        <v>55</v>
      </c>
      <c r="E21" t="s">
        <v>109</v>
      </c>
      <c r="F21">
        <v>137</v>
      </c>
      <c r="G21" s="13" t="s">
        <v>110</v>
      </c>
      <c r="H21" s="15">
        <v>33268</v>
      </c>
      <c r="I21" t="s">
        <v>82</v>
      </c>
      <c r="J21" t="s">
        <v>49</v>
      </c>
      <c r="K21" t="s">
        <v>102</v>
      </c>
      <c r="L21" s="16">
        <f ca="1">DATEDIF(Table36[[#This Row],[DOB]],TODAY(),"y")</f>
        <v>31</v>
      </c>
      <c r="M21" s="17">
        <f>SUM(LEFT(Table36[[#This Row],[Height]],1), RIGHT(Table36[[#This Row],[Height]], LEN(Table36[[#This Row],[Height]])-2)/12)</f>
        <v>5.333333333333333</v>
      </c>
      <c r="N21" s="17">
        <f>Table36[[#This Row],[HeightFt]]*12</f>
        <v>64</v>
      </c>
      <c r="O21" s="18">
        <f>ROUND(Table36[[#This Row],[Weight]]/(Table36[[#This Row],[HtIn]]*Table36[[#This Row],[HtIn]])*703,0)</f>
        <v>24</v>
      </c>
      <c r="P21"/>
    </row>
    <row r="22" spans="1:16" x14ac:dyDescent="0.35">
      <c r="A22">
        <v>19</v>
      </c>
      <c r="B22" t="s">
        <v>43</v>
      </c>
      <c r="C22" t="s">
        <v>44</v>
      </c>
      <c r="D22" t="s">
        <v>111</v>
      </c>
      <c r="E22" t="s">
        <v>112</v>
      </c>
      <c r="F22">
        <v>139</v>
      </c>
      <c r="G22" s="13" t="s">
        <v>53</v>
      </c>
      <c r="H22" s="15">
        <v>31051</v>
      </c>
      <c r="I22" t="s">
        <v>113</v>
      </c>
      <c r="J22" t="s">
        <v>114</v>
      </c>
      <c r="K22" t="s">
        <v>102</v>
      </c>
      <c r="L22" s="16">
        <f ca="1">DATEDIF(Table36[[#This Row],[DOB]],TODAY(),"y")</f>
        <v>37</v>
      </c>
      <c r="M22" s="17">
        <f>SUM(LEFT(Table36[[#This Row],[Height]],1), RIGHT(Table36[[#This Row],[Height]], LEN(Table36[[#This Row],[Height]])-2)/12)</f>
        <v>5.75</v>
      </c>
      <c r="N22" s="17">
        <f>Table36[[#This Row],[HeightFt]]*12</f>
        <v>69</v>
      </c>
      <c r="O22" s="18">
        <f>ROUND(Table36[[#This Row],[Weight]]/(Table36[[#This Row],[HtIn]]*Table36[[#This Row],[HtIn]])*703,0)</f>
        <v>21</v>
      </c>
      <c r="P22"/>
    </row>
    <row r="23" spans="1:16" x14ac:dyDescent="0.35">
      <c r="A23">
        <v>20</v>
      </c>
      <c r="B23" t="s">
        <v>43</v>
      </c>
      <c r="C23" t="s">
        <v>44</v>
      </c>
      <c r="D23" t="s">
        <v>115</v>
      </c>
      <c r="E23" t="s">
        <v>116</v>
      </c>
      <c r="F23">
        <v>144</v>
      </c>
      <c r="G23" s="13" t="s">
        <v>69</v>
      </c>
      <c r="H23" s="15">
        <v>34613</v>
      </c>
      <c r="I23" t="s">
        <v>117</v>
      </c>
      <c r="J23" t="s">
        <v>49</v>
      </c>
      <c r="K23" t="s">
        <v>102</v>
      </c>
      <c r="L23" s="16">
        <f ca="1">DATEDIF(Table36[[#This Row],[DOB]],TODAY(),"y")</f>
        <v>27</v>
      </c>
      <c r="M23" s="17">
        <f>SUM(LEFT(Table36[[#This Row],[Height]],1), RIGHT(Table36[[#This Row],[Height]], LEN(Table36[[#This Row],[Height]])-2)/12)</f>
        <v>5.5</v>
      </c>
      <c r="N23" s="17">
        <f>Table36[[#This Row],[HeightFt]]*12</f>
        <v>66</v>
      </c>
      <c r="O23" s="18">
        <f>ROUND(Table36[[#This Row],[Weight]]/(Table36[[#This Row],[HtIn]]*Table36[[#This Row],[HtIn]])*703,0)</f>
        <v>23</v>
      </c>
      <c r="P23"/>
    </row>
    <row r="24" spans="1:16" x14ac:dyDescent="0.35">
      <c r="A24">
        <v>21</v>
      </c>
      <c r="B24" t="s">
        <v>43</v>
      </c>
      <c r="C24" t="s">
        <v>44</v>
      </c>
      <c r="D24" t="s">
        <v>118</v>
      </c>
      <c r="E24" t="s">
        <v>119</v>
      </c>
      <c r="F24">
        <v>146</v>
      </c>
      <c r="G24" s="13" t="s">
        <v>74</v>
      </c>
      <c r="H24" s="15">
        <v>31630</v>
      </c>
      <c r="I24" t="s">
        <v>120</v>
      </c>
      <c r="J24" t="s">
        <v>114</v>
      </c>
      <c r="K24" t="s">
        <v>121</v>
      </c>
      <c r="L24" s="16">
        <f ca="1">DATEDIF(Table36[[#This Row],[DOB]],TODAY(),"y")</f>
        <v>35</v>
      </c>
      <c r="M24" s="17">
        <f>SUM(LEFT(Table36[[#This Row],[Height]],1), RIGHT(Table36[[#This Row],[Height]], LEN(Table36[[#This Row],[Height]])-2)/12)</f>
        <v>5.666666666666667</v>
      </c>
      <c r="N24" s="17">
        <f>Table36[[#This Row],[HeightFt]]*12</f>
        <v>68</v>
      </c>
      <c r="O24" s="18">
        <f>ROUND(Table36[[#This Row],[Weight]]/(Table36[[#This Row],[HtIn]]*Table36[[#This Row],[HtIn]])*703,0)</f>
        <v>22</v>
      </c>
      <c r="P24"/>
    </row>
    <row r="25" spans="1:16" x14ac:dyDescent="0.35">
      <c r="A25">
        <v>22</v>
      </c>
      <c r="B25" t="s">
        <v>43</v>
      </c>
      <c r="C25" t="s">
        <v>44</v>
      </c>
      <c r="D25" t="s">
        <v>122</v>
      </c>
      <c r="E25" t="s">
        <v>123</v>
      </c>
      <c r="F25">
        <v>136</v>
      </c>
      <c r="G25" s="13" t="s">
        <v>74</v>
      </c>
      <c r="H25" s="15">
        <v>32633</v>
      </c>
      <c r="I25" t="s">
        <v>124</v>
      </c>
      <c r="J25" t="s">
        <v>49</v>
      </c>
      <c r="K25" t="s">
        <v>121</v>
      </c>
      <c r="L25" s="16">
        <f ca="1">DATEDIF(Table36[[#This Row],[DOB]],TODAY(),"y")</f>
        <v>32</v>
      </c>
      <c r="M25" s="17">
        <f>SUM(LEFT(Table36[[#This Row],[Height]],1), RIGHT(Table36[[#This Row],[Height]], LEN(Table36[[#This Row],[Height]])-2)/12)</f>
        <v>5.666666666666667</v>
      </c>
      <c r="N25" s="17">
        <f>Table36[[#This Row],[HeightFt]]*12</f>
        <v>68</v>
      </c>
      <c r="O25" s="18">
        <f>ROUND(Table36[[#This Row],[Weight]]/(Table36[[#This Row],[HtIn]]*Table36[[#This Row],[HtIn]])*703,0)</f>
        <v>21</v>
      </c>
      <c r="P25"/>
    </row>
    <row r="26" spans="1:16" x14ac:dyDescent="0.35">
      <c r="A26">
        <v>23</v>
      </c>
      <c r="B26" t="s">
        <v>43</v>
      </c>
      <c r="C26" t="s">
        <v>44</v>
      </c>
      <c r="D26" t="s">
        <v>125</v>
      </c>
      <c r="E26" t="s">
        <v>126</v>
      </c>
      <c r="F26">
        <v>160</v>
      </c>
      <c r="G26" s="13" t="s">
        <v>53</v>
      </c>
      <c r="H26" s="15">
        <v>34434</v>
      </c>
      <c r="I26" t="s">
        <v>127</v>
      </c>
      <c r="J26" t="s">
        <v>71</v>
      </c>
      <c r="K26" t="s">
        <v>121</v>
      </c>
      <c r="L26" s="16">
        <f ca="1">DATEDIF(Table36[[#This Row],[DOB]],TODAY(),"y")</f>
        <v>27</v>
      </c>
      <c r="M26" s="17">
        <f>SUM(LEFT(Table36[[#This Row],[Height]],1), RIGHT(Table36[[#This Row],[Height]], LEN(Table36[[#This Row],[Height]])-2)/12)</f>
        <v>5.75</v>
      </c>
      <c r="N26" s="17">
        <f>Table36[[#This Row],[HeightFt]]*12</f>
        <v>69</v>
      </c>
      <c r="O26" s="18">
        <f>ROUND(Table36[[#This Row],[Weight]]/(Table36[[#This Row],[HtIn]]*Table36[[#This Row],[HtIn]])*703,0)</f>
        <v>24</v>
      </c>
      <c r="P26"/>
    </row>
    <row r="27" spans="1:16" x14ac:dyDescent="0.35">
      <c r="A27">
        <v>24</v>
      </c>
      <c r="B27" t="s">
        <v>128</v>
      </c>
      <c r="C27" t="s">
        <v>44</v>
      </c>
      <c r="D27" t="s">
        <v>129</v>
      </c>
      <c r="E27" t="s">
        <v>130</v>
      </c>
      <c r="F27">
        <v>190</v>
      </c>
      <c r="G27" s="13" t="s">
        <v>131</v>
      </c>
      <c r="H27" s="15">
        <v>31778</v>
      </c>
      <c r="I27" t="s">
        <v>132</v>
      </c>
      <c r="J27" t="s">
        <v>133</v>
      </c>
      <c r="K27" t="s">
        <v>50</v>
      </c>
      <c r="L27" s="16">
        <f ca="1">DATEDIF(Table36[[#This Row],[DOB]],TODAY(),"y")</f>
        <v>35</v>
      </c>
      <c r="M27" s="17">
        <f>SUM(LEFT(Table36[[#This Row],[Height]],1), RIGHT(Table36[[#This Row],[Height]], LEN(Table36[[#This Row],[Height]])-2)/12)</f>
        <v>5.916666666666667</v>
      </c>
      <c r="N27" s="17">
        <f>Table36[[#This Row],[HeightFt]]*12</f>
        <v>71</v>
      </c>
      <c r="O27" s="18">
        <f>ROUND(Table36[[#This Row],[Weight]]/(Table36[[#This Row],[HtIn]]*Table36[[#This Row],[HtIn]])*703,0)</f>
        <v>26</v>
      </c>
      <c r="P27"/>
    </row>
    <row r="28" spans="1:16" x14ac:dyDescent="0.35">
      <c r="A28">
        <v>25</v>
      </c>
      <c r="B28" t="s">
        <v>128</v>
      </c>
      <c r="C28" t="s">
        <v>44</v>
      </c>
      <c r="D28" t="s">
        <v>134</v>
      </c>
      <c r="E28" t="s">
        <v>135</v>
      </c>
      <c r="F28">
        <v>220</v>
      </c>
      <c r="G28" s="13" t="s">
        <v>136</v>
      </c>
      <c r="H28" s="15">
        <v>31467</v>
      </c>
      <c r="I28" t="s">
        <v>137</v>
      </c>
      <c r="J28" t="s">
        <v>49</v>
      </c>
      <c r="K28" t="s">
        <v>50</v>
      </c>
      <c r="L28" s="16">
        <f ca="1">DATEDIF(Table36[[#This Row],[DOB]],TODAY(),"y")</f>
        <v>36</v>
      </c>
      <c r="M28" s="17">
        <f>SUM(LEFT(Table36[[#This Row],[Height]],1), RIGHT(Table36[[#This Row],[Height]], LEN(Table36[[#This Row],[Height]])-2)/12)</f>
        <v>6.25</v>
      </c>
      <c r="N28" s="17">
        <f>Table36[[#This Row],[HeightFt]]*12</f>
        <v>75</v>
      </c>
      <c r="O28" s="18">
        <f>ROUND(Table36[[#This Row],[Weight]]/(Table36[[#This Row],[HtIn]]*Table36[[#This Row],[HtIn]])*703,0)</f>
        <v>27</v>
      </c>
      <c r="P28"/>
    </row>
    <row r="29" spans="1:16" x14ac:dyDescent="0.35">
      <c r="A29">
        <v>26</v>
      </c>
      <c r="B29" t="s">
        <v>128</v>
      </c>
      <c r="C29" t="s">
        <v>44</v>
      </c>
      <c r="D29" t="s">
        <v>138</v>
      </c>
      <c r="E29" t="s">
        <v>139</v>
      </c>
      <c r="F29">
        <v>187</v>
      </c>
      <c r="G29" s="13" t="s">
        <v>53</v>
      </c>
      <c r="H29" s="15">
        <v>30440</v>
      </c>
      <c r="I29" t="s">
        <v>140</v>
      </c>
      <c r="J29" t="s">
        <v>49</v>
      </c>
      <c r="K29" t="s">
        <v>50</v>
      </c>
      <c r="L29" s="16">
        <f ca="1">DATEDIF(Table36[[#This Row],[DOB]],TODAY(),"y")</f>
        <v>38</v>
      </c>
      <c r="M29" s="17">
        <f>SUM(LEFT(Table36[[#This Row],[Height]],1), RIGHT(Table36[[#This Row],[Height]], LEN(Table36[[#This Row],[Height]])-2)/12)</f>
        <v>5.75</v>
      </c>
      <c r="N29" s="17">
        <f>Table36[[#This Row],[HeightFt]]*12</f>
        <v>69</v>
      </c>
      <c r="O29" s="18">
        <f>ROUND(Table36[[#This Row],[Weight]]/(Table36[[#This Row],[HtIn]]*Table36[[#This Row],[HtIn]])*703,0)</f>
        <v>28</v>
      </c>
      <c r="P29"/>
    </row>
    <row r="30" spans="1:16" x14ac:dyDescent="0.35">
      <c r="A30">
        <v>27</v>
      </c>
      <c r="B30" t="s">
        <v>128</v>
      </c>
      <c r="C30" t="s">
        <v>44</v>
      </c>
      <c r="D30" t="s">
        <v>141</v>
      </c>
      <c r="E30" t="s">
        <v>142</v>
      </c>
      <c r="F30">
        <v>194</v>
      </c>
      <c r="G30" s="13" t="s">
        <v>143</v>
      </c>
      <c r="H30" s="15">
        <v>29536</v>
      </c>
      <c r="I30" t="s">
        <v>137</v>
      </c>
      <c r="J30" t="s">
        <v>49</v>
      </c>
      <c r="K30" t="s">
        <v>50</v>
      </c>
      <c r="L30" s="16">
        <f ca="1">DATEDIF(Table36[[#This Row],[DOB]],TODAY(),"y")</f>
        <v>41</v>
      </c>
      <c r="M30" s="17">
        <f>SUM(LEFT(Table36[[#This Row],[Height]],1), RIGHT(Table36[[#This Row],[Height]], LEN(Table36[[#This Row],[Height]])-2)/12)</f>
        <v>6</v>
      </c>
      <c r="N30" s="17">
        <f>Table36[[#This Row],[HeightFt]]*12</f>
        <v>72</v>
      </c>
      <c r="O30" s="18">
        <f>ROUND(Table36[[#This Row],[Weight]]/(Table36[[#This Row],[HtIn]]*Table36[[#This Row],[HtIn]])*703,0)</f>
        <v>26</v>
      </c>
      <c r="P30"/>
    </row>
    <row r="31" spans="1:16" x14ac:dyDescent="0.35">
      <c r="A31">
        <v>28</v>
      </c>
      <c r="B31" t="s">
        <v>128</v>
      </c>
      <c r="C31" t="s">
        <v>44</v>
      </c>
      <c r="D31" t="s">
        <v>144</v>
      </c>
      <c r="E31" t="s">
        <v>145</v>
      </c>
      <c r="F31">
        <v>214</v>
      </c>
      <c r="G31" s="13" t="s">
        <v>136</v>
      </c>
      <c r="H31" s="15">
        <v>31636</v>
      </c>
      <c r="I31" t="s">
        <v>146</v>
      </c>
      <c r="J31" t="s">
        <v>114</v>
      </c>
      <c r="K31" t="s">
        <v>50</v>
      </c>
      <c r="L31" s="16">
        <f ca="1">DATEDIF(Table36[[#This Row],[DOB]],TODAY(),"y")</f>
        <v>35</v>
      </c>
      <c r="M31" s="17">
        <f>SUM(LEFT(Table36[[#This Row],[Height]],1), RIGHT(Table36[[#This Row],[Height]], LEN(Table36[[#This Row],[Height]])-2)/12)</f>
        <v>6.25</v>
      </c>
      <c r="N31" s="17">
        <f>Table36[[#This Row],[HeightFt]]*12</f>
        <v>75</v>
      </c>
      <c r="O31" s="18">
        <f>ROUND(Table36[[#This Row],[Weight]]/(Table36[[#This Row],[HtIn]]*Table36[[#This Row],[HtIn]])*703,0)</f>
        <v>27</v>
      </c>
      <c r="P31"/>
    </row>
    <row r="32" spans="1:16" x14ac:dyDescent="0.35">
      <c r="A32">
        <v>29</v>
      </c>
      <c r="B32" t="s">
        <v>128</v>
      </c>
      <c r="C32" t="s">
        <v>44</v>
      </c>
      <c r="D32" t="s">
        <v>147</v>
      </c>
      <c r="E32" t="s">
        <v>148</v>
      </c>
      <c r="F32">
        <v>170</v>
      </c>
      <c r="G32" s="13" t="s">
        <v>74</v>
      </c>
      <c r="H32" s="15">
        <v>32940</v>
      </c>
      <c r="I32" t="s">
        <v>149</v>
      </c>
      <c r="J32" t="s">
        <v>114</v>
      </c>
      <c r="K32" t="s">
        <v>50</v>
      </c>
      <c r="L32" s="16">
        <f ca="1">DATEDIF(Table36[[#This Row],[DOB]],TODAY(),"y")</f>
        <v>31</v>
      </c>
      <c r="M32" s="17">
        <f>SUM(LEFT(Table36[[#This Row],[Height]],1), RIGHT(Table36[[#This Row],[Height]], LEN(Table36[[#This Row],[Height]])-2)/12)</f>
        <v>5.666666666666667</v>
      </c>
      <c r="N32" s="17">
        <f>Table36[[#This Row],[HeightFt]]*12</f>
        <v>68</v>
      </c>
      <c r="O32" s="18">
        <f>ROUND(Table36[[#This Row],[Weight]]/(Table36[[#This Row],[HtIn]]*Table36[[#This Row],[HtIn]])*703,0)</f>
        <v>26</v>
      </c>
      <c r="P32"/>
    </row>
    <row r="33" spans="1:16" x14ac:dyDescent="0.35">
      <c r="A33">
        <v>30</v>
      </c>
      <c r="B33" t="s">
        <v>128</v>
      </c>
      <c r="C33" t="s">
        <v>44</v>
      </c>
      <c r="D33" t="s">
        <v>150</v>
      </c>
      <c r="E33" t="s">
        <v>151</v>
      </c>
      <c r="F33">
        <v>190</v>
      </c>
      <c r="G33" s="13" t="s">
        <v>152</v>
      </c>
      <c r="H33" s="15">
        <v>33624</v>
      </c>
      <c r="I33" t="s">
        <v>153</v>
      </c>
      <c r="J33" t="s">
        <v>76</v>
      </c>
      <c r="K33" t="s">
        <v>50</v>
      </c>
      <c r="L33" s="16">
        <f ca="1">DATEDIF(Table36[[#This Row],[DOB]],TODAY(),"y")</f>
        <v>30</v>
      </c>
      <c r="M33" s="17">
        <f>SUM(LEFT(Table36[[#This Row],[Height]],1), RIGHT(Table36[[#This Row],[Height]], LEN(Table36[[#This Row],[Height]])-2)/12)</f>
        <v>6.166666666666667</v>
      </c>
      <c r="N33" s="17">
        <f>Table36[[#This Row],[HeightFt]]*12</f>
        <v>74</v>
      </c>
      <c r="O33" s="18">
        <f>ROUND(Table36[[#This Row],[Weight]]/(Table36[[#This Row],[HtIn]]*Table36[[#This Row],[HtIn]])*703,0)</f>
        <v>24</v>
      </c>
      <c r="P33"/>
    </row>
    <row r="34" spans="1:16" x14ac:dyDescent="0.35">
      <c r="A34">
        <v>31</v>
      </c>
      <c r="B34" t="s">
        <v>128</v>
      </c>
      <c r="C34" t="s">
        <v>44</v>
      </c>
      <c r="D34" t="s">
        <v>154</v>
      </c>
      <c r="E34" t="s">
        <v>155</v>
      </c>
      <c r="F34">
        <v>216</v>
      </c>
      <c r="G34" s="13" t="s">
        <v>152</v>
      </c>
      <c r="H34" s="15">
        <v>29930</v>
      </c>
      <c r="I34" t="s">
        <v>156</v>
      </c>
      <c r="J34" t="s">
        <v>114</v>
      </c>
      <c r="K34" t="s">
        <v>50</v>
      </c>
      <c r="L34" s="16">
        <f ca="1">DATEDIF(Table36[[#This Row],[DOB]],TODAY(),"y")</f>
        <v>40</v>
      </c>
      <c r="M34" s="17">
        <f>SUM(LEFT(Table36[[#This Row],[Height]],1), RIGHT(Table36[[#This Row],[Height]], LEN(Table36[[#This Row],[Height]])-2)/12)</f>
        <v>6.166666666666667</v>
      </c>
      <c r="N34" s="17">
        <f>Table36[[#This Row],[HeightFt]]*12</f>
        <v>74</v>
      </c>
      <c r="O34" s="18">
        <f>ROUND(Table36[[#This Row],[Weight]]/(Table36[[#This Row],[HtIn]]*Table36[[#This Row],[HtIn]])*703,0)</f>
        <v>28</v>
      </c>
      <c r="P34"/>
    </row>
    <row r="35" spans="1:16" x14ac:dyDescent="0.35">
      <c r="A35">
        <v>32</v>
      </c>
      <c r="B35" t="s">
        <v>128</v>
      </c>
      <c r="C35" t="s">
        <v>44</v>
      </c>
      <c r="D35" t="s">
        <v>157</v>
      </c>
      <c r="E35" t="s">
        <v>158</v>
      </c>
      <c r="F35">
        <v>176</v>
      </c>
      <c r="G35" s="13" t="s">
        <v>53</v>
      </c>
      <c r="H35" s="15">
        <v>30318</v>
      </c>
      <c r="I35" t="s">
        <v>159</v>
      </c>
      <c r="J35" t="s">
        <v>133</v>
      </c>
      <c r="K35" t="s">
        <v>50</v>
      </c>
      <c r="L35" s="16">
        <f ca="1">DATEDIF(Table36[[#This Row],[DOB]],TODAY(),"y")</f>
        <v>39</v>
      </c>
      <c r="M35" s="17">
        <f>SUM(LEFT(Table36[[#This Row],[Height]],1), RIGHT(Table36[[#This Row],[Height]], LEN(Table36[[#This Row],[Height]])-2)/12)</f>
        <v>5.75</v>
      </c>
      <c r="N35" s="17">
        <f>Table36[[#This Row],[HeightFt]]*12</f>
        <v>69</v>
      </c>
      <c r="O35" s="18">
        <f>ROUND(Table36[[#This Row],[Weight]]/(Table36[[#This Row],[HtIn]]*Table36[[#This Row],[HtIn]])*703,0)</f>
        <v>26</v>
      </c>
      <c r="P35"/>
    </row>
    <row r="36" spans="1:16" x14ac:dyDescent="0.35">
      <c r="A36">
        <v>33</v>
      </c>
      <c r="B36" t="s">
        <v>128</v>
      </c>
      <c r="C36" t="s">
        <v>44</v>
      </c>
      <c r="D36" t="s">
        <v>160</v>
      </c>
      <c r="E36" t="s">
        <v>161</v>
      </c>
      <c r="F36">
        <v>179</v>
      </c>
      <c r="G36" s="13" t="s">
        <v>162</v>
      </c>
      <c r="H36" s="15">
        <v>31307</v>
      </c>
      <c r="I36" t="s">
        <v>163</v>
      </c>
      <c r="J36" t="s">
        <v>114</v>
      </c>
      <c r="K36" t="s">
        <v>50</v>
      </c>
      <c r="L36" s="16">
        <f ca="1">DATEDIF(Table36[[#This Row],[DOB]],TODAY(),"y")</f>
        <v>36</v>
      </c>
      <c r="M36" s="17">
        <f>SUM(LEFT(Table36[[#This Row],[Height]],1), RIGHT(Table36[[#This Row],[Height]], LEN(Table36[[#This Row],[Height]])-2)/12)</f>
        <v>6.083333333333333</v>
      </c>
      <c r="N36" s="17">
        <f>Table36[[#This Row],[HeightFt]]*12</f>
        <v>73</v>
      </c>
      <c r="O36" s="18">
        <f>ROUND(Table36[[#This Row],[Weight]]/(Table36[[#This Row],[HtIn]]*Table36[[#This Row],[HtIn]])*703,0)</f>
        <v>24</v>
      </c>
      <c r="P36"/>
    </row>
    <row r="37" spans="1:16" x14ac:dyDescent="0.35">
      <c r="A37">
        <v>34</v>
      </c>
      <c r="B37" t="s">
        <v>128</v>
      </c>
      <c r="C37" t="s">
        <v>44</v>
      </c>
      <c r="D37" t="s">
        <v>164</v>
      </c>
      <c r="E37" t="s">
        <v>165</v>
      </c>
      <c r="F37">
        <v>201</v>
      </c>
      <c r="G37" s="13" t="s">
        <v>162</v>
      </c>
      <c r="H37" s="15">
        <v>33045</v>
      </c>
      <c r="I37" t="s">
        <v>166</v>
      </c>
      <c r="J37" t="s">
        <v>49</v>
      </c>
      <c r="K37" t="s">
        <v>50</v>
      </c>
      <c r="L37" s="16">
        <f ca="1">DATEDIF(Table36[[#This Row],[DOB]],TODAY(),"y")</f>
        <v>31</v>
      </c>
      <c r="M37" s="17">
        <f>SUM(LEFT(Table36[[#This Row],[Height]],1), RIGHT(Table36[[#This Row],[Height]], LEN(Table36[[#This Row],[Height]])-2)/12)</f>
        <v>6.083333333333333</v>
      </c>
      <c r="N37" s="17">
        <f>Table36[[#This Row],[HeightFt]]*12</f>
        <v>73</v>
      </c>
      <c r="O37" s="18">
        <f>ROUND(Table36[[#This Row],[Weight]]/(Table36[[#This Row],[HtIn]]*Table36[[#This Row],[HtIn]])*703,0)</f>
        <v>27</v>
      </c>
      <c r="P37"/>
    </row>
    <row r="38" spans="1:16" x14ac:dyDescent="0.35">
      <c r="A38">
        <v>35</v>
      </c>
      <c r="B38" t="s">
        <v>128</v>
      </c>
      <c r="C38" t="s">
        <v>44</v>
      </c>
      <c r="D38" t="s">
        <v>167</v>
      </c>
      <c r="E38" t="s">
        <v>168</v>
      </c>
      <c r="F38">
        <v>216</v>
      </c>
      <c r="G38" s="13" t="s">
        <v>143</v>
      </c>
      <c r="H38" s="15">
        <v>31135</v>
      </c>
      <c r="I38" t="s">
        <v>169</v>
      </c>
      <c r="J38" t="s">
        <v>71</v>
      </c>
      <c r="K38" t="s">
        <v>50</v>
      </c>
      <c r="L38" s="16">
        <f ca="1">DATEDIF(Table36[[#This Row],[DOB]],TODAY(),"y")</f>
        <v>36</v>
      </c>
      <c r="M38" s="17">
        <f>SUM(LEFT(Table36[[#This Row],[Height]],1), RIGHT(Table36[[#This Row],[Height]], LEN(Table36[[#This Row],[Height]])-2)/12)</f>
        <v>6</v>
      </c>
      <c r="N38" s="17">
        <f>Table36[[#This Row],[HeightFt]]*12</f>
        <v>72</v>
      </c>
      <c r="O38" s="18">
        <f>ROUND(Table36[[#This Row],[Weight]]/(Table36[[#This Row],[HtIn]]*Table36[[#This Row],[HtIn]])*703,0)</f>
        <v>29</v>
      </c>
      <c r="P38"/>
    </row>
    <row r="39" spans="1:16" x14ac:dyDescent="0.35">
      <c r="A39">
        <v>36</v>
      </c>
      <c r="B39" t="s">
        <v>128</v>
      </c>
      <c r="C39" t="s">
        <v>44</v>
      </c>
      <c r="D39" t="s">
        <v>170</v>
      </c>
      <c r="E39" t="s">
        <v>171</v>
      </c>
      <c r="F39">
        <v>190</v>
      </c>
      <c r="G39" s="13" t="s">
        <v>143</v>
      </c>
      <c r="H39" s="15">
        <v>33436</v>
      </c>
      <c r="I39" t="s">
        <v>172</v>
      </c>
      <c r="J39" t="s">
        <v>92</v>
      </c>
      <c r="K39" t="s">
        <v>50</v>
      </c>
      <c r="L39" s="16">
        <f ca="1">DATEDIF(Table36[[#This Row],[DOB]],TODAY(),"y")</f>
        <v>30</v>
      </c>
      <c r="M39" s="17">
        <f>SUM(LEFT(Table36[[#This Row],[Height]],1), RIGHT(Table36[[#This Row],[Height]], LEN(Table36[[#This Row],[Height]])-2)/12)</f>
        <v>6</v>
      </c>
      <c r="N39" s="17">
        <f>Table36[[#This Row],[HeightFt]]*12</f>
        <v>72</v>
      </c>
      <c r="O39" s="18">
        <f>ROUND(Table36[[#This Row],[Weight]]/(Table36[[#This Row],[HtIn]]*Table36[[#This Row],[HtIn]])*703,0)</f>
        <v>26</v>
      </c>
      <c r="P39"/>
    </row>
    <row r="40" spans="1:16" x14ac:dyDescent="0.35">
      <c r="A40">
        <v>37</v>
      </c>
      <c r="B40" t="s">
        <v>128</v>
      </c>
      <c r="C40" t="s">
        <v>44</v>
      </c>
      <c r="D40" t="s">
        <v>173</v>
      </c>
      <c r="E40" t="s">
        <v>174</v>
      </c>
      <c r="F40">
        <v>174</v>
      </c>
      <c r="G40" s="13" t="s">
        <v>53</v>
      </c>
      <c r="H40" s="15">
        <v>33750</v>
      </c>
      <c r="I40" t="s">
        <v>137</v>
      </c>
      <c r="J40" t="s">
        <v>49</v>
      </c>
      <c r="K40" t="s">
        <v>50</v>
      </c>
      <c r="L40" s="16">
        <f ca="1">DATEDIF(Table36[[#This Row],[DOB]],TODAY(),"y")</f>
        <v>29</v>
      </c>
      <c r="M40" s="17">
        <f>SUM(LEFT(Table36[[#This Row],[Height]],1), RIGHT(Table36[[#This Row],[Height]], LEN(Table36[[#This Row],[Height]])-2)/12)</f>
        <v>5.75</v>
      </c>
      <c r="N40" s="17">
        <f>Table36[[#This Row],[HeightFt]]*12</f>
        <v>69</v>
      </c>
      <c r="O40" s="18">
        <f>ROUND(Table36[[#This Row],[Weight]]/(Table36[[#This Row],[HtIn]]*Table36[[#This Row],[HtIn]])*703,0)</f>
        <v>26</v>
      </c>
      <c r="P40"/>
    </row>
    <row r="41" spans="1:16" x14ac:dyDescent="0.35">
      <c r="A41">
        <v>38</v>
      </c>
      <c r="B41" t="s">
        <v>128</v>
      </c>
      <c r="C41" t="s">
        <v>44</v>
      </c>
      <c r="D41" t="s">
        <v>175</v>
      </c>
      <c r="E41" t="s">
        <v>176</v>
      </c>
      <c r="F41">
        <v>181</v>
      </c>
      <c r="G41" s="13" t="s">
        <v>131</v>
      </c>
      <c r="H41" s="15">
        <v>32102</v>
      </c>
      <c r="I41" t="s">
        <v>177</v>
      </c>
      <c r="J41" t="s">
        <v>114</v>
      </c>
      <c r="K41" t="s">
        <v>102</v>
      </c>
      <c r="L41" s="16">
        <f ca="1">DATEDIF(Table36[[#This Row],[DOB]],TODAY(),"y")</f>
        <v>34</v>
      </c>
      <c r="M41" s="17">
        <f>SUM(LEFT(Table36[[#This Row],[Height]],1), RIGHT(Table36[[#This Row],[Height]], LEN(Table36[[#This Row],[Height]])-2)/12)</f>
        <v>5.916666666666667</v>
      </c>
      <c r="N41" s="17">
        <f>Table36[[#This Row],[HeightFt]]*12</f>
        <v>71</v>
      </c>
      <c r="O41" s="18">
        <f>ROUND(Table36[[#This Row],[Weight]]/(Table36[[#This Row],[HtIn]]*Table36[[#This Row],[HtIn]])*703,0)</f>
        <v>25</v>
      </c>
      <c r="P41"/>
    </row>
    <row r="42" spans="1:16" x14ac:dyDescent="0.35">
      <c r="A42">
        <v>39</v>
      </c>
      <c r="B42" t="s">
        <v>128</v>
      </c>
      <c r="C42" t="s">
        <v>44</v>
      </c>
      <c r="D42" t="s">
        <v>141</v>
      </c>
      <c r="E42" t="s">
        <v>178</v>
      </c>
      <c r="F42">
        <v>187</v>
      </c>
      <c r="G42" s="13" t="s">
        <v>143</v>
      </c>
      <c r="H42" s="15">
        <v>29497</v>
      </c>
      <c r="I42" t="s">
        <v>179</v>
      </c>
      <c r="J42" t="s">
        <v>49</v>
      </c>
      <c r="K42" t="s">
        <v>102</v>
      </c>
      <c r="L42" s="16">
        <f ca="1">DATEDIF(Table36[[#This Row],[DOB]],TODAY(),"y")</f>
        <v>41</v>
      </c>
      <c r="M42" s="17">
        <f>SUM(LEFT(Table36[[#This Row],[Height]],1), RIGHT(Table36[[#This Row],[Height]], LEN(Table36[[#This Row],[Height]])-2)/12)</f>
        <v>6</v>
      </c>
      <c r="N42" s="17">
        <f>Table36[[#This Row],[HeightFt]]*12</f>
        <v>72</v>
      </c>
      <c r="O42" s="18">
        <f>ROUND(Table36[[#This Row],[Weight]]/(Table36[[#This Row],[HtIn]]*Table36[[#This Row],[HtIn]])*703,0)</f>
        <v>25</v>
      </c>
      <c r="P42"/>
    </row>
    <row r="43" spans="1:16" x14ac:dyDescent="0.35">
      <c r="A43">
        <v>40</v>
      </c>
      <c r="B43" t="s">
        <v>128</v>
      </c>
      <c r="C43" t="s">
        <v>44</v>
      </c>
      <c r="D43" t="s">
        <v>180</v>
      </c>
      <c r="E43" t="s">
        <v>181</v>
      </c>
      <c r="F43">
        <v>170</v>
      </c>
      <c r="G43" s="13" t="s">
        <v>53</v>
      </c>
      <c r="H43" s="15">
        <v>31766</v>
      </c>
      <c r="I43" t="s">
        <v>182</v>
      </c>
      <c r="J43" t="s">
        <v>76</v>
      </c>
      <c r="K43" t="s">
        <v>102</v>
      </c>
      <c r="L43" s="16">
        <f ca="1">DATEDIF(Table36[[#This Row],[DOB]],TODAY(),"y")</f>
        <v>35</v>
      </c>
      <c r="M43" s="17">
        <f>SUM(LEFT(Table36[[#This Row],[Height]],1), RIGHT(Table36[[#This Row],[Height]], LEN(Table36[[#This Row],[Height]])-2)/12)</f>
        <v>5.75</v>
      </c>
      <c r="N43" s="17">
        <f>Table36[[#This Row],[HeightFt]]*12</f>
        <v>69</v>
      </c>
      <c r="O43" s="18">
        <f>ROUND(Table36[[#This Row],[Weight]]/(Table36[[#This Row],[HtIn]]*Table36[[#This Row],[HtIn]])*703,0)</f>
        <v>25</v>
      </c>
      <c r="P43"/>
    </row>
    <row r="44" spans="1:16" x14ac:dyDescent="0.35">
      <c r="A44">
        <v>41</v>
      </c>
      <c r="B44" t="s">
        <v>128</v>
      </c>
      <c r="C44" t="s">
        <v>44</v>
      </c>
      <c r="D44" t="s">
        <v>183</v>
      </c>
      <c r="E44" t="s">
        <v>184</v>
      </c>
      <c r="F44">
        <v>205</v>
      </c>
      <c r="G44" s="13" t="s">
        <v>136</v>
      </c>
      <c r="H44" s="15">
        <v>31847</v>
      </c>
      <c r="I44" t="s">
        <v>185</v>
      </c>
      <c r="J44" t="s">
        <v>71</v>
      </c>
      <c r="K44" t="s">
        <v>102</v>
      </c>
      <c r="L44" s="16">
        <f ca="1">DATEDIF(Table36[[#This Row],[DOB]],TODAY(),"y")</f>
        <v>34</v>
      </c>
      <c r="M44" s="17">
        <f>SUM(LEFT(Table36[[#This Row],[Height]],1), RIGHT(Table36[[#This Row],[Height]], LEN(Table36[[#This Row],[Height]])-2)/12)</f>
        <v>6.25</v>
      </c>
      <c r="N44" s="17">
        <f>Table36[[#This Row],[HeightFt]]*12</f>
        <v>75</v>
      </c>
      <c r="O44" s="18">
        <f>ROUND(Table36[[#This Row],[Weight]]/(Table36[[#This Row],[HtIn]]*Table36[[#This Row],[HtIn]])*703,0)</f>
        <v>26</v>
      </c>
      <c r="P44"/>
    </row>
    <row r="45" spans="1:16" x14ac:dyDescent="0.35">
      <c r="A45">
        <v>42</v>
      </c>
      <c r="B45" t="s">
        <v>128</v>
      </c>
      <c r="C45" t="s">
        <v>44</v>
      </c>
      <c r="D45" t="s">
        <v>186</v>
      </c>
      <c r="E45" t="s">
        <v>187</v>
      </c>
      <c r="F45">
        <v>190</v>
      </c>
      <c r="G45" s="13" t="s">
        <v>162</v>
      </c>
      <c r="H45" s="15">
        <v>33268</v>
      </c>
      <c r="I45" t="s">
        <v>132</v>
      </c>
      <c r="J45" t="s">
        <v>133</v>
      </c>
      <c r="K45" t="s">
        <v>102</v>
      </c>
      <c r="L45" s="16">
        <f ca="1">DATEDIF(Table36[[#This Row],[DOB]],TODAY(),"y")</f>
        <v>31</v>
      </c>
      <c r="M45" s="17">
        <f>SUM(LEFT(Table36[[#This Row],[Height]],1), RIGHT(Table36[[#This Row],[Height]], LEN(Table36[[#This Row],[Height]])-2)/12)</f>
        <v>6.083333333333333</v>
      </c>
      <c r="N45" s="17">
        <f>Table36[[#This Row],[HeightFt]]*12</f>
        <v>73</v>
      </c>
      <c r="O45" s="18">
        <f>ROUND(Table36[[#This Row],[Weight]]/(Table36[[#This Row],[HtIn]]*Table36[[#This Row],[HtIn]])*703,0)</f>
        <v>25</v>
      </c>
      <c r="P45"/>
    </row>
    <row r="46" spans="1:16" x14ac:dyDescent="0.35">
      <c r="A46">
        <v>43</v>
      </c>
      <c r="B46" t="s">
        <v>128</v>
      </c>
      <c r="C46" t="s">
        <v>44</v>
      </c>
      <c r="D46" t="s">
        <v>188</v>
      </c>
      <c r="E46" t="s">
        <v>189</v>
      </c>
      <c r="F46">
        <v>200</v>
      </c>
      <c r="G46" s="13" t="s">
        <v>162</v>
      </c>
      <c r="H46" s="15">
        <v>32842</v>
      </c>
      <c r="I46" t="s">
        <v>79</v>
      </c>
      <c r="J46" t="s">
        <v>49</v>
      </c>
      <c r="K46" t="s">
        <v>102</v>
      </c>
      <c r="L46" s="16">
        <f ca="1">DATEDIF(Table36[[#This Row],[DOB]],TODAY(),"y")</f>
        <v>32</v>
      </c>
      <c r="M46" s="17">
        <f>SUM(LEFT(Table36[[#This Row],[Height]],1), RIGHT(Table36[[#This Row],[Height]], LEN(Table36[[#This Row],[Height]])-2)/12)</f>
        <v>6.083333333333333</v>
      </c>
      <c r="N46" s="17">
        <f>Table36[[#This Row],[HeightFt]]*12</f>
        <v>73</v>
      </c>
      <c r="O46" s="18">
        <f>ROUND(Table36[[#This Row],[Weight]]/(Table36[[#This Row],[HtIn]]*Table36[[#This Row],[HtIn]])*703,0)</f>
        <v>26</v>
      </c>
      <c r="P46"/>
    </row>
    <row r="47" spans="1:16" x14ac:dyDescent="0.35">
      <c r="A47">
        <v>44</v>
      </c>
      <c r="B47" t="s">
        <v>128</v>
      </c>
      <c r="C47" t="s">
        <v>44</v>
      </c>
      <c r="D47" t="s">
        <v>190</v>
      </c>
      <c r="E47" t="s">
        <v>191</v>
      </c>
      <c r="F47">
        <v>185</v>
      </c>
      <c r="G47" s="13" t="s">
        <v>57</v>
      </c>
      <c r="H47" s="15">
        <v>31583</v>
      </c>
      <c r="I47" t="s">
        <v>149</v>
      </c>
      <c r="J47" t="s">
        <v>114</v>
      </c>
      <c r="K47" t="s">
        <v>102</v>
      </c>
      <c r="L47" s="16">
        <f ca="1">DATEDIF(Table36[[#This Row],[DOB]],TODAY(),"y")</f>
        <v>35</v>
      </c>
      <c r="M47" s="17">
        <f>SUM(LEFT(Table36[[#This Row],[Height]],1), RIGHT(Table36[[#This Row],[Height]], LEN(Table36[[#This Row],[Height]])-2)/12)</f>
        <v>5.833333333333333</v>
      </c>
      <c r="N47" s="17">
        <f>Table36[[#This Row],[HeightFt]]*12</f>
        <v>70</v>
      </c>
      <c r="O47" s="18">
        <f>ROUND(Table36[[#This Row],[Weight]]/(Table36[[#This Row],[HtIn]]*Table36[[#This Row],[HtIn]])*703,0)</f>
        <v>27</v>
      </c>
      <c r="P47"/>
    </row>
    <row r="48" spans="1:16" x14ac:dyDescent="0.35">
      <c r="A48">
        <v>45</v>
      </c>
      <c r="B48" t="s">
        <v>128</v>
      </c>
      <c r="C48" t="s">
        <v>44</v>
      </c>
      <c r="D48" t="s">
        <v>167</v>
      </c>
      <c r="E48" t="s">
        <v>192</v>
      </c>
      <c r="F48">
        <v>198</v>
      </c>
      <c r="G48" s="13" t="s">
        <v>143</v>
      </c>
      <c r="H48" s="15">
        <v>31921</v>
      </c>
      <c r="I48" t="s">
        <v>193</v>
      </c>
      <c r="J48" t="s">
        <v>71</v>
      </c>
      <c r="K48" t="s">
        <v>102</v>
      </c>
      <c r="L48" s="16">
        <f ca="1">DATEDIF(Table36[[#This Row],[DOB]],TODAY(),"y")</f>
        <v>34</v>
      </c>
      <c r="M48" s="17">
        <f>SUM(LEFT(Table36[[#This Row],[Height]],1), RIGHT(Table36[[#This Row],[Height]], LEN(Table36[[#This Row],[Height]])-2)/12)</f>
        <v>6</v>
      </c>
      <c r="N48" s="17">
        <f>Table36[[#This Row],[HeightFt]]*12</f>
        <v>72</v>
      </c>
      <c r="O48" s="18">
        <f>ROUND(Table36[[#This Row],[Weight]]/(Table36[[#This Row],[HtIn]]*Table36[[#This Row],[HtIn]])*703,0)</f>
        <v>27</v>
      </c>
      <c r="P48"/>
    </row>
    <row r="49" spans="1:16" x14ac:dyDescent="0.35">
      <c r="A49">
        <v>46</v>
      </c>
      <c r="B49" t="s">
        <v>128</v>
      </c>
      <c r="C49" t="s">
        <v>44</v>
      </c>
      <c r="D49" t="s">
        <v>194</v>
      </c>
      <c r="E49" t="s">
        <v>195</v>
      </c>
      <c r="F49">
        <v>181</v>
      </c>
      <c r="G49" s="13" t="s">
        <v>152</v>
      </c>
      <c r="H49" s="15">
        <v>31666</v>
      </c>
      <c r="I49" t="s">
        <v>196</v>
      </c>
      <c r="J49" t="s">
        <v>114</v>
      </c>
      <c r="K49" t="s">
        <v>121</v>
      </c>
      <c r="L49" s="16">
        <f ca="1">DATEDIF(Table36[[#This Row],[DOB]],TODAY(),"y")</f>
        <v>35</v>
      </c>
      <c r="M49" s="17">
        <f>SUM(LEFT(Table36[[#This Row],[Height]],1), RIGHT(Table36[[#This Row],[Height]], LEN(Table36[[#This Row],[Height]])-2)/12)</f>
        <v>6.166666666666667</v>
      </c>
      <c r="N49" s="17">
        <f>Table36[[#This Row],[HeightFt]]*12</f>
        <v>74</v>
      </c>
      <c r="O49" s="18">
        <f>ROUND(Table36[[#This Row],[Weight]]/(Table36[[#This Row],[HtIn]]*Table36[[#This Row],[HtIn]])*703,0)</f>
        <v>23</v>
      </c>
      <c r="P49"/>
    </row>
    <row r="50" spans="1:16" x14ac:dyDescent="0.35">
      <c r="A50">
        <v>47</v>
      </c>
      <c r="B50" t="s">
        <v>128</v>
      </c>
      <c r="C50" t="s">
        <v>44</v>
      </c>
      <c r="D50" t="s">
        <v>197</v>
      </c>
      <c r="E50" t="s">
        <v>94</v>
      </c>
      <c r="F50">
        <v>205</v>
      </c>
      <c r="G50" s="13" t="s">
        <v>152</v>
      </c>
      <c r="H50" s="15">
        <v>32975</v>
      </c>
      <c r="I50" t="s">
        <v>193</v>
      </c>
      <c r="J50" t="s">
        <v>71</v>
      </c>
      <c r="K50" t="s">
        <v>121</v>
      </c>
      <c r="L50" s="16">
        <f ca="1">DATEDIF(Table36[[#This Row],[DOB]],TODAY(),"y")</f>
        <v>31</v>
      </c>
      <c r="M50" s="17">
        <f>SUM(LEFT(Table36[[#This Row],[Height]],1), RIGHT(Table36[[#This Row],[Height]], LEN(Table36[[#This Row],[Height]])-2)/12)</f>
        <v>6.166666666666667</v>
      </c>
      <c r="N50" s="17">
        <f>Table36[[#This Row],[HeightFt]]*12</f>
        <v>74</v>
      </c>
      <c r="O50" s="18">
        <f>ROUND(Table36[[#This Row],[Weight]]/(Table36[[#This Row],[HtIn]]*Table36[[#This Row],[HtIn]])*703,0)</f>
        <v>26</v>
      </c>
      <c r="P50"/>
    </row>
    <row r="51" spans="1:16" x14ac:dyDescent="0.35">
      <c r="A51">
        <v>48</v>
      </c>
      <c r="B51" t="s">
        <v>128</v>
      </c>
      <c r="C51" t="s">
        <v>44</v>
      </c>
      <c r="D51" t="s">
        <v>198</v>
      </c>
      <c r="E51" t="s">
        <v>199</v>
      </c>
      <c r="F51">
        <v>210</v>
      </c>
      <c r="G51" s="13" t="s">
        <v>162</v>
      </c>
      <c r="H51" s="15">
        <v>31654</v>
      </c>
      <c r="I51" t="s">
        <v>200</v>
      </c>
      <c r="J51" t="s">
        <v>49</v>
      </c>
      <c r="K51" t="s">
        <v>121</v>
      </c>
      <c r="L51" s="16">
        <f ca="1">DATEDIF(Table36[[#This Row],[DOB]],TODAY(),"y")</f>
        <v>35</v>
      </c>
      <c r="M51" s="17">
        <f>SUM(LEFT(Table36[[#This Row],[Height]],1), RIGHT(Table36[[#This Row],[Height]], LEN(Table36[[#This Row],[Height]])-2)/12)</f>
        <v>6.083333333333333</v>
      </c>
      <c r="N51" s="17">
        <f>Table36[[#This Row],[HeightFt]]*12</f>
        <v>73</v>
      </c>
      <c r="O51" s="18">
        <f>ROUND(Table36[[#This Row],[Weight]]/(Table36[[#This Row],[HtIn]]*Table36[[#This Row],[HtIn]])*703,0)</f>
        <v>28</v>
      </c>
      <c r="P51"/>
    </row>
    <row r="52" spans="1:16" x14ac:dyDescent="0.35">
      <c r="A52">
        <v>49</v>
      </c>
      <c r="B52" t="s">
        <v>43</v>
      </c>
      <c r="C52" t="s">
        <v>201</v>
      </c>
      <c r="D52" t="s">
        <v>202</v>
      </c>
      <c r="E52" t="s">
        <v>203</v>
      </c>
      <c r="F52">
        <v>145</v>
      </c>
      <c r="G52" s="13" t="s">
        <v>204</v>
      </c>
      <c r="H52" s="15">
        <v>36167</v>
      </c>
      <c r="I52" t="s">
        <v>205</v>
      </c>
      <c r="J52" t="s">
        <v>206</v>
      </c>
      <c r="K52" t="s">
        <v>102</v>
      </c>
      <c r="L52" s="16">
        <f ca="1">DATEDIF(Table36[[#This Row],[DOB]],TODAY(),"y")</f>
        <v>23</v>
      </c>
      <c r="M52" s="17">
        <f>SUM(LEFT(Table36[[#This Row],[Height]],1), RIGHT(Table36[[#This Row],[Height]], LEN(Table36[[#This Row],[Height]])-2)/12)</f>
        <v>5.083333333333333</v>
      </c>
      <c r="N52" s="17">
        <f>Table36[[#This Row],[HeightFt]]*12</f>
        <v>61</v>
      </c>
      <c r="O52" s="18">
        <f>ROUND(Table36[[#This Row],[Weight]]/(Table36[[#This Row],[HtIn]]*Table36[[#This Row],[HtIn]])*703,0)</f>
        <v>27</v>
      </c>
      <c r="P52"/>
    </row>
    <row r="53" spans="1:16" x14ac:dyDescent="0.35">
      <c r="A53">
        <v>50</v>
      </c>
      <c r="B53" t="s">
        <v>43</v>
      </c>
      <c r="C53" t="s">
        <v>201</v>
      </c>
      <c r="D53" t="s">
        <v>207</v>
      </c>
      <c r="E53" t="s">
        <v>208</v>
      </c>
      <c r="F53">
        <v>145</v>
      </c>
      <c r="G53" s="13" t="s">
        <v>47</v>
      </c>
      <c r="H53" s="15">
        <v>31889</v>
      </c>
      <c r="I53" t="s">
        <v>209</v>
      </c>
      <c r="J53" t="s">
        <v>210</v>
      </c>
      <c r="K53" t="s">
        <v>102</v>
      </c>
      <c r="L53" s="16">
        <f ca="1">DATEDIF(Table36[[#This Row],[DOB]],TODAY(),"y")</f>
        <v>34</v>
      </c>
      <c r="M53" s="17">
        <f>SUM(LEFT(Table36[[#This Row],[Height]],1), RIGHT(Table36[[#This Row],[Height]], LEN(Table36[[#This Row],[Height]])-2)/12)</f>
        <v>5.583333333333333</v>
      </c>
      <c r="N53" s="17">
        <f>Table36[[#This Row],[HeightFt]]*12</f>
        <v>67</v>
      </c>
      <c r="O53" s="18">
        <f>ROUND(Table36[[#This Row],[Weight]]/(Table36[[#This Row],[HtIn]]*Table36[[#This Row],[HtIn]])*703,0)</f>
        <v>23</v>
      </c>
      <c r="P53"/>
    </row>
    <row r="54" spans="1:16" x14ac:dyDescent="0.35">
      <c r="A54">
        <v>51</v>
      </c>
      <c r="B54" t="s">
        <v>43</v>
      </c>
      <c r="C54" t="s">
        <v>201</v>
      </c>
      <c r="D54" t="s">
        <v>211</v>
      </c>
      <c r="E54" t="s">
        <v>212</v>
      </c>
      <c r="F54">
        <v>150</v>
      </c>
      <c r="G54" s="13" t="s">
        <v>69</v>
      </c>
      <c r="H54" s="15">
        <v>34300</v>
      </c>
      <c r="I54" t="s">
        <v>213</v>
      </c>
      <c r="J54" t="s">
        <v>214</v>
      </c>
      <c r="K54" t="s">
        <v>50</v>
      </c>
      <c r="L54" s="16">
        <f ca="1">DATEDIF(Table36[[#This Row],[DOB]],TODAY(),"y")</f>
        <v>28</v>
      </c>
      <c r="M54" s="17">
        <f>SUM(LEFT(Table36[[#This Row],[Height]],1), RIGHT(Table36[[#This Row],[Height]], LEN(Table36[[#This Row],[Height]])-2)/12)</f>
        <v>5.5</v>
      </c>
      <c r="N54" s="17">
        <f>Table36[[#This Row],[HeightFt]]*12</f>
        <v>66</v>
      </c>
      <c r="O54" s="18">
        <f>ROUND(Table36[[#This Row],[Weight]]/(Table36[[#This Row],[HtIn]]*Table36[[#This Row],[HtIn]])*703,0)</f>
        <v>24</v>
      </c>
      <c r="P54"/>
    </row>
    <row r="55" spans="1:16" x14ac:dyDescent="0.35">
      <c r="A55">
        <v>52</v>
      </c>
      <c r="B55" t="s">
        <v>43</v>
      </c>
      <c r="C55" t="s">
        <v>201</v>
      </c>
      <c r="D55" t="s">
        <v>215</v>
      </c>
      <c r="E55" t="s">
        <v>216</v>
      </c>
      <c r="F55">
        <v>148</v>
      </c>
      <c r="G55" s="13" t="s">
        <v>64</v>
      </c>
      <c r="H55" s="15">
        <v>34880</v>
      </c>
      <c r="I55" t="s">
        <v>217</v>
      </c>
      <c r="J55" t="s">
        <v>214</v>
      </c>
      <c r="K55" t="s">
        <v>50</v>
      </c>
      <c r="L55" s="16">
        <f ca="1">DATEDIF(Table36[[#This Row],[DOB]],TODAY(),"y")</f>
        <v>26</v>
      </c>
      <c r="M55" s="17">
        <f>SUM(LEFT(Table36[[#This Row],[Height]],1), RIGHT(Table36[[#This Row],[Height]], LEN(Table36[[#This Row],[Height]])-2)/12)</f>
        <v>5.416666666666667</v>
      </c>
      <c r="N55" s="17">
        <f>Table36[[#This Row],[HeightFt]]*12</f>
        <v>65</v>
      </c>
      <c r="O55" s="18">
        <f>ROUND(Table36[[#This Row],[Weight]]/(Table36[[#This Row],[HtIn]]*Table36[[#This Row],[HtIn]])*703,0)</f>
        <v>25</v>
      </c>
      <c r="P55"/>
    </row>
    <row r="56" spans="1:16" x14ac:dyDescent="0.35">
      <c r="A56">
        <v>53</v>
      </c>
      <c r="B56" t="s">
        <v>43</v>
      </c>
      <c r="C56" t="s">
        <v>201</v>
      </c>
      <c r="D56" t="s">
        <v>218</v>
      </c>
      <c r="E56" t="s">
        <v>219</v>
      </c>
      <c r="F56">
        <v>123</v>
      </c>
      <c r="G56" s="13" t="s">
        <v>220</v>
      </c>
      <c r="H56" s="15">
        <v>33749</v>
      </c>
      <c r="I56" t="s">
        <v>221</v>
      </c>
      <c r="J56" t="s">
        <v>222</v>
      </c>
      <c r="K56" t="s">
        <v>50</v>
      </c>
      <c r="L56" s="16">
        <f ca="1">DATEDIF(Table36[[#This Row],[DOB]],TODAY(),"y")</f>
        <v>29</v>
      </c>
      <c r="M56" s="17">
        <f>SUM(LEFT(Table36[[#This Row],[Height]],1), RIGHT(Table36[[#This Row],[Height]], LEN(Table36[[#This Row],[Height]])-2)/12)</f>
        <v>5.166666666666667</v>
      </c>
      <c r="N56" s="17">
        <f>Table36[[#This Row],[HeightFt]]*12</f>
        <v>62</v>
      </c>
      <c r="O56" s="18">
        <f>ROUND(Table36[[#This Row],[Weight]]/(Table36[[#This Row],[HtIn]]*Table36[[#This Row],[HtIn]])*703,0)</f>
        <v>22</v>
      </c>
      <c r="P56"/>
    </row>
    <row r="57" spans="1:16" x14ac:dyDescent="0.35">
      <c r="A57">
        <v>54</v>
      </c>
      <c r="B57" t="s">
        <v>43</v>
      </c>
      <c r="C57" t="s">
        <v>201</v>
      </c>
      <c r="D57" t="s">
        <v>223</v>
      </c>
      <c r="E57" t="s">
        <v>224</v>
      </c>
      <c r="F57">
        <v>150</v>
      </c>
      <c r="G57" s="13" t="s">
        <v>110</v>
      </c>
      <c r="H57" s="15">
        <v>33371</v>
      </c>
      <c r="I57" t="s">
        <v>225</v>
      </c>
      <c r="J57" t="s">
        <v>226</v>
      </c>
      <c r="K57" t="s">
        <v>50</v>
      </c>
      <c r="L57" s="16">
        <f ca="1">DATEDIF(Table36[[#This Row],[DOB]],TODAY(),"y")</f>
        <v>30</v>
      </c>
      <c r="M57" s="17">
        <f>SUM(LEFT(Table36[[#This Row],[Height]],1), RIGHT(Table36[[#This Row],[Height]], LEN(Table36[[#This Row],[Height]])-2)/12)</f>
        <v>5.333333333333333</v>
      </c>
      <c r="N57" s="17">
        <f>Table36[[#This Row],[HeightFt]]*12</f>
        <v>64</v>
      </c>
      <c r="O57" s="18">
        <f>ROUND(Table36[[#This Row],[Weight]]/(Table36[[#This Row],[HtIn]]*Table36[[#This Row],[HtIn]])*703,0)</f>
        <v>26</v>
      </c>
      <c r="P57"/>
    </row>
    <row r="58" spans="1:16" x14ac:dyDescent="0.35">
      <c r="A58">
        <v>55</v>
      </c>
      <c r="B58" t="s">
        <v>43</v>
      </c>
      <c r="C58" t="s">
        <v>201</v>
      </c>
      <c r="D58" t="s">
        <v>45</v>
      </c>
      <c r="E58" t="s">
        <v>227</v>
      </c>
      <c r="F58">
        <v>164</v>
      </c>
      <c r="G58" s="13" t="s">
        <v>57</v>
      </c>
      <c r="H58" s="15">
        <v>32023</v>
      </c>
      <c r="I58" t="s">
        <v>228</v>
      </c>
      <c r="J58" t="s">
        <v>210</v>
      </c>
      <c r="K58" t="s">
        <v>50</v>
      </c>
      <c r="L58" s="16">
        <f ca="1">DATEDIF(Table36[[#This Row],[DOB]],TODAY(),"y")</f>
        <v>34</v>
      </c>
      <c r="M58" s="17">
        <f>SUM(LEFT(Table36[[#This Row],[Height]],1), RIGHT(Table36[[#This Row],[Height]], LEN(Table36[[#This Row],[Height]])-2)/12)</f>
        <v>5.833333333333333</v>
      </c>
      <c r="N58" s="17">
        <f>Table36[[#This Row],[HeightFt]]*12</f>
        <v>70</v>
      </c>
      <c r="O58" s="18">
        <f>ROUND(Table36[[#This Row],[Weight]]/(Table36[[#This Row],[HtIn]]*Table36[[#This Row],[HtIn]])*703,0)</f>
        <v>24</v>
      </c>
      <c r="P58"/>
    </row>
    <row r="59" spans="1:16" x14ac:dyDescent="0.35">
      <c r="A59">
        <v>56</v>
      </c>
      <c r="B59" t="s">
        <v>43</v>
      </c>
      <c r="C59" t="s">
        <v>201</v>
      </c>
      <c r="D59" t="s">
        <v>229</v>
      </c>
      <c r="E59" t="s">
        <v>230</v>
      </c>
      <c r="F59">
        <v>142</v>
      </c>
      <c r="G59" s="13" t="s">
        <v>110</v>
      </c>
      <c r="H59" s="15">
        <v>34961</v>
      </c>
      <c r="I59" t="s">
        <v>117</v>
      </c>
      <c r="J59" t="s">
        <v>210</v>
      </c>
      <c r="K59" t="s">
        <v>102</v>
      </c>
      <c r="L59" s="16">
        <f ca="1">DATEDIF(Table36[[#This Row],[DOB]],TODAY(),"y")</f>
        <v>26</v>
      </c>
      <c r="M59" s="17">
        <f>SUM(LEFT(Table36[[#This Row],[Height]],1), RIGHT(Table36[[#This Row],[Height]], LEN(Table36[[#This Row],[Height]])-2)/12)</f>
        <v>5.333333333333333</v>
      </c>
      <c r="N59" s="17">
        <f>Table36[[#This Row],[HeightFt]]*12</f>
        <v>64</v>
      </c>
      <c r="O59" s="18">
        <f>ROUND(Table36[[#This Row],[Weight]]/(Table36[[#This Row],[HtIn]]*Table36[[#This Row],[HtIn]])*703,0)</f>
        <v>24</v>
      </c>
      <c r="P59"/>
    </row>
    <row r="60" spans="1:16" x14ac:dyDescent="0.35">
      <c r="A60">
        <v>57</v>
      </c>
      <c r="B60" t="s">
        <v>43</v>
      </c>
      <c r="C60" t="s">
        <v>201</v>
      </c>
      <c r="D60" t="s">
        <v>231</v>
      </c>
      <c r="E60" t="s">
        <v>232</v>
      </c>
      <c r="F60">
        <v>155</v>
      </c>
      <c r="G60" s="13" t="s">
        <v>47</v>
      </c>
      <c r="H60" s="15">
        <v>34508</v>
      </c>
      <c r="I60" t="s">
        <v>233</v>
      </c>
      <c r="J60" t="s">
        <v>234</v>
      </c>
      <c r="K60" t="s">
        <v>121</v>
      </c>
      <c r="L60" s="16">
        <f ca="1">DATEDIF(Table36[[#This Row],[DOB]],TODAY(),"y")</f>
        <v>27</v>
      </c>
      <c r="M60" s="17">
        <f>SUM(LEFT(Table36[[#This Row],[Height]],1), RIGHT(Table36[[#This Row],[Height]], LEN(Table36[[#This Row],[Height]])-2)/12)</f>
        <v>5.583333333333333</v>
      </c>
      <c r="N60" s="17">
        <f>Table36[[#This Row],[HeightFt]]*12</f>
        <v>67</v>
      </c>
      <c r="O60" s="18">
        <f>ROUND(Table36[[#This Row],[Weight]]/(Table36[[#This Row],[HtIn]]*Table36[[#This Row],[HtIn]])*703,0)</f>
        <v>24</v>
      </c>
      <c r="P60"/>
    </row>
    <row r="61" spans="1:16" x14ac:dyDescent="0.35">
      <c r="A61">
        <v>58</v>
      </c>
      <c r="B61" t="s">
        <v>43</v>
      </c>
      <c r="C61" t="s">
        <v>201</v>
      </c>
      <c r="D61" t="s">
        <v>235</v>
      </c>
      <c r="E61" t="s">
        <v>236</v>
      </c>
      <c r="F61">
        <v>160</v>
      </c>
      <c r="G61" s="13" t="s">
        <v>131</v>
      </c>
      <c r="H61" s="15">
        <v>35186</v>
      </c>
      <c r="I61" t="s">
        <v>237</v>
      </c>
      <c r="J61" t="s">
        <v>238</v>
      </c>
      <c r="K61" t="s">
        <v>102</v>
      </c>
      <c r="L61" s="16">
        <f ca="1">DATEDIF(Table36[[#This Row],[DOB]],TODAY(),"y")</f>
        <v>25</v>
      </c>
      <c r="M61" s="17">
        <f>SUM(LEFT(Table36[[#This Row],[Height]],1), RIGHT(Table36[[#This Row],[Height]], LEN(Table36[[#This Row],[Height]])-2)/12)</f>
        <v>5.916666666666667</v>
      </c>
      <c r="N61" s="17">
        <f>Table36[[#This Row],[HeightFt]]*12</f>
        <v>71</v>
      </c>
      <c r="O61" s="18">
        <f>ROUND(Table36[[#This Row],[Weight]]/(Table36[[#This Row],[HtIn]]*Table36[[#This Row],[HtIn]])*703,0)</f>
        <v>22</v>
      </c>
      <c r="P61"/>
    </row>
    <row r="62" spans="1:16" x14ac:dyDescent="0.35">
      <c r="A62">
        <v>59</v>
      </c>
      <c r="B62" t="s">
        <v>43</v>
      </c>
      <c r="C62" t="s">
        <v>201</v>
      </c>
      <c r="D62" t="s">
        <v>239</v>
      </c>
      <c r="E62" t="s">
        <v>240</v>
      </c>
      <c r="F62">
        <v>136</v>
      </c>
      <c r="G62" s="13" t="s">
        <v>64</v>
      </c>
      <c r="H62" s="15">
        <v>33478</v>
      </c>
      <c r="I62" t="s">
        <v>241</v>
      </c>
      <c r="J62" t="s">
        <v>226</v>
      </c>
      <c r="K62" t="s">
        <v>50</v>
      </c>
      <c r="L62" s="16">
        <f ca="1">DATEDIF(Table36[[#This Row],[DOB]],TODAY(),"y")</f>
        <v>30</v>
      </c>
      <c r="M62" s="17">
        <f>SUM(LEFT(Table36[[#This Row],[Height]],1), RIGHT(Table36[[#This Row],[Height]], LEN(Table36[[#This Row],[Height]])-2)/12)</f>
        <v>5.416666666666667</v>
      </c>
      <c r="N62" s="17">
        <f>Table36[[#This Row],[HeightFt]]*12</f>
        <v>65</v>
      </c>
      <c r="O62" s="18">
        <f>ROUND(Table36[[#This Row],[Weight]]/(Table36[[#This Row],[HtIn]]*Table36[[#This Row],[HtIn]])*703,0)</f>
        <v>23</v>
      </c>
      <c r="P62"/>
    </row>
    <row r="63" spans="1:16" x14ac:dyDescent="0.35">
      <c r="A63">
        <v>60</v>
      </c>
      <c r="B63" t="s">
        <v>43</v>
      </c>
      <c r="C63" t="s">
        <v>201</v>
      </c>
      <c r="D63" t="s">
        <v>242</v>
      </c>
      <c r="E63" t="s">
        <v>243</v>
      </c>
      <c r="F63">
        <v>175</v>
      </c>
      <c r="G63" s="13" t="s">
        <v>131</v>
      </c>
      <c r="H63" s="15">
        <v>32701</v>
      </c>
      <c r="I63" t="s">
        <v>244</v>
      </c>
      <c r="J63" t="s">
        <v>245</v>
      </c>
      <c r="K63" t="s">
        <v>50</v>
      </c>
      <c r="L63" s="16">
        <f ca="1">DATEDIF(Table36[[#This Row],[DOB]],TODAY(),"y")</f>
        <v>32</v>
      </c>
      <c r="M63" s="17">
        <f>SUM(LEFT(Table36[[#This Row],[Height]],1), RIGHT(Table36[[#This Row],[Height]], LEN(Table36[[#This Row],[Height]])-2)/12)</f>
        <v>5.916666666666667</v>
      </c>
      <c r="N63" s="17">
        <f>Table36[[#This Row],[HeightFt]]*12</f>
        <v>71</v>
      </c>
      <c r="O63" s="18">
        <f>ROUND(Table36[[#This Row],[Weight]]/(Table36[[#This Row],[HtIn]]*Table36[[#This Row],[HtIn]])*703,0)</f>
        <v>24</v>
      </c>
      <c r="P63"/>
    </row>
    <row r="64" spans="1:16" x14ac:dyDescent="0.35">
      <c r="A64">
        <v>61</v>
      </c>
      <c r="B64" t="s">
        <v>43</v>
      </c>
      <c r="C64" t="s">
        <v>201</v>
      </c>
      <c r="D64" t="s">
        <v>99</v>
      </c>
      <c r="E64" t="s">
        <v>246</v>
      </c>
      <c r="F64">
        <v>150</v>
      </c>
      <c r="G64" s="13" t="s">
        <v>69</v>
      </c>
      <c r="H64" s="15">
        <v>32692</v>
      </c>
      <c r="I64" t="s">
        <v>247</v>
      </c>
      <c r="J64" t="s">
        <v>248</v>
      </c>
      <c r="K64" t="s">
        <v>50</v>
      </c>
      <c r="L64" s="16">
        <f ca="1">DATEDIF(Table36[[#This Row],[DOB]],TODAY(),"y")</f>
        <v>32</v>
      </c>
      <c r="M64" s="17">
        <f>SUM(LEFT(Table36[[#This Row],[Height]],1), RIGHT(Table36[[#This Row],[Height]], LEN(Table36[[#This Row],[Height]])-2)/12)</f>
        <v>5.5</v>
      </c>
      <c r="N64" s="17">
        <f>Table36[[#This Row],[HeightFt]]*12</f>
        <v>66</v>
      </c>
      <c r="O64" s="18">
        <f>ROUND(Table36[[#This Row],[Weight]]/(Table36[[#This Row],[HtIn]]*Table36[[#This Row],[HtIn]])*703,0)</f>
        <v>24</v>
      </c>
      <c r="P64"/>
    </row>
    <row r="65" spans="1:16" x14ac:dyDescent="0.35">
      <c r="A65">
        <v>62</v>
      </c>
      <c r="B65" t="s">
        <v>43</v>
      </c>
      <c r="C65" t="s">
        <v>201</v>
      </c>
      <c r="D65" t="s">
        <v>249</v>
      </c>
      <c r="E65" t="s">
        <v>250</v>
      </c>
      <c r="F65">
        <v>147</v>
      </c>
      <c r="G65" s="13" t="s">
        <v>69</v>
      </c>
      <c r="H65" s="15">
        <v>32692</v>
      </c>
      <c r="I65" t="s">
        <v>247</v>
      </c>
      <c r="J65" t="s">
        <v>248</v>
      </c>
      <c r="K65" t="s">
        <v>50</v>
      </c>
      <c r="L65" s="16">
        <f ca="1">DATEDIF(Table36[[#This Row],[DOB]],TODAY(),"y")</f>
        <v>32</v>
      </c>
      <c r="M65" s="17">
        <f>SUM(LEFT(Table36[[#This Row],[Height]],1), RIGHT(Table36[[#This Row],[Height]], LEN(Table36[[#This Row],[Height]])-2)/12)</f>
        <v>5.5</v>
      </c>
      <c r="N65" s="17">
        <f>Table36[[#This Row],[HeightFt]]*12</f>
        <v>66</v>
      </c>
      <c r="O65" s="18">
        <f>ROUND(Table36[[#This Row],[Weight]]/(Table36[[#This Row],[HtIn]]*Table36[[#This Row],[HtIn]])*703,0)</f>
        <v>24</v>
      </c>
      <c r="P65"/>
    </row>
    <row r="66" spans="1:16" x14ac:dyDescent="0.35">
      <c r="A66">
        <v>63</v>
      </c>
      <c r="B66" t="s">
        <v>43</v>
      </c>
      <c r="C66" t="s">
        <v>201</v>
      </c>
      <c r="D66" t="s">
        <v>251</v>
      </c>
      <c r="E66" t="s">
        <v>252</v>
      </c>
      <c r="F66">
        <v>159</v>
      </c>
      <c r="G66" s="13" t="s">
        <v>74</v>
      </c>
      <c r="H66" s="15">
        <v>31843</v>
      </c>
      <c r="I66" t="s">
        <v>253</v>
      </c>
      <c r="J66" t="s">
        <v>214</v>
      </c>
      <c r="K66" t="s">
        <v>50</v>
      </c>
      <c r="L66" s="16">
        <f ca="1">DATEDIF(Table36[[#This Row],[DOB]],TODAY(),"y")</f>
        <v>34</v>
      </c>
      <c r="M66" s="17">
        <f>SUM(LEFT(Table36[[#This Row],[Height]],1), RIGHT(Table36[[#This Row],[Height]], LEN(Table36[[#This Row],[Height]])-2)/12)</f>
        <v>5.666666666666667</v>
      </c>
      <c r="N66" s="17">
        <f>Table36[[#This Row],[HeightFt]]*12</f>
        <v>68</v>
      </c>
      <c r="O66" s="18">
        <f>ROUND(Table36[[#This Row],[Weight]]/(Table36[[#This Row],[HtIn]]*Table36[[#This Row],[HtIn]])*703,0)</f>
        <v>24</v>
      </c>
      <c r="P66"/>
    </row>
    <row r="67" spans="1:16" x14ac:dyDescent="0.35">
      <c r="A67">
        <v>64</v>
      </c>
      <c r="B67" t="s">
        <v>43</v>
      </c>
      <c r="C67" t="s">
        <v>201</v>
      </c>
      <c r="D67" t="s">
        <v>254</v>
      </c>
      <c r="E67" t="s">
        <v>255</v>
      </c>
      <c r="F67">
        <v>140</v>
      </c>
      <c r="G67" s="13" t="s">
        <v>64</v>
      </c>
      <c r="H67" s="15">
        <v>34856</v>
      </c>
      <c r="I67" t="s">
        <v>256</v>
      </c>
      <c r="J67" t="s">
        <v>214</v>
      </c>
      <c r="K67" t="s">
        <v>102</v>
      </c>
      <c r="L67" s="16">
        <f ca="1">DATEDIF(Table36[[#This Row],[DOB]],TODAY(),"y")</f>
        <v>26</v>
      </c>
      <c r="M67" s="17">
        <f>SUM(LEFT(Table36[[#This Row],[Height]],1), RIGHT(Table36[[#This Row],[Height]], LEN(Table36[[#This Row],[Height]])-2)/12)</f>
        <v>5.416666666666667</v>
      </c>
      <c r="N67" s="17">
        <f>Table36[[#This Row],[HeightFt]]*12</f>
        <v>65</v>
      </c>
      <c r="O67" s="18">
        <f>ROUND(Table36[[#This Row],[Weight]]/(Table36[[#This Row],[HtIn]]*Table36[[#This Row],[HtIn]])*703,0)</f>
        <v>23</v>
      </c>
      <c r="P67"/>
    </row>
    <row r="68" spans="1:16" x14ac:dyDescent="0.35">
      <c r="A68">
        <v>65</v>
      </c>
      <c r="B68" t="s">
        <v>43</v>
      </c>
      <c r="C68" t="s">
        <v>201</v>
      </c>
      <c r="D68" t="s">
        <v>142</v>
      </c>
      <c r="E68" t="s">
        <v>257</v>
      </c>
      <c r="F68">
        <v>165</v>
      </c>
      <c r="G68" s="13" t="s">
        <v>74</v>
      </c>
      <c r="H68" s="15">
        <v>35062</v>
      </c>
      <c r="I68" t="s">
        <v>217</v>
      </c>
      <c r="J68" t="s">
        <v>214</v>
      </c>
      <c r="K68" t="s">
        <v>50</v>
      </c>
      <c r="L68" s="16">
        <f ca="1">DATEDIF(Table36[[#This Row],[DOB]],TODAY(),"y")</f>
        <v>26</v>
      </c>
      <c r="M68" s="17">
        <f>SUM(LEFT(Table36[[#This Row],[Height]],1), RIGHT(Table36[[#This Row],[Height]], LEN(Table36[[#This Row],[Height]])-2)/12)</f>
        <v>5.666666666666667</v>
      </c>
      <c r="N68" s="17">
        <f>Table36[[#This Row],[HeightFt]]*12</f>
        <v>68</v>
      </c>
      <c r="O68" s="18">
        <f>ROUND(Table36[[#This Row],[Weight]]/(Table36[[#This Row],[HtIn]]*Table36[[#This Row],[HtIn]])*703,0)</f>
        <v>25</v>
      </c>
      <c r="P68"/>
    </row>
    <row r="69" spans="1:16" x14ac:dyDescent="0.35">
      <c r="A69">
        <v>66</v>
      </c>
      <c r="B69" t="s">
        <v>43</v>
      </c>
      <c r="C69" t="s">
        <v>201</v>
      </c>
      <c r="D69" t="s">
        <v>239</v>
      </c>
      <c r="E69" t="s">
        <v>258</v>
      </c>
      <c r="F69">
        <v>135</v>
      </c>
      <c r="G69" s="13" t="s">
        <v>259</v>
      </c>
      <c r="H69" s="15">
        <v>34118</v>
      </c>
      <c r="I69" t="s">
        <v>260</v>
      </c>
      <c r="J69" t="s">
        <v>261</v>
      </c>
      <c r="K69" t="s">
        <v>50</v>
      </c>
      <c r="L69" s="16">
        <f ca="1">DATEDIF(Table36[[#This Row],[DOB]],TODAY(),"y")</f>
        <v>28</v>
      </c>
      <c r="M69" s="17">
        <f>SUM(LEFT(Table36[[#This Row],[Height]],1), RIGHT(Table36[[#This Row],[Height]], LEN(Table36[[#This Row],[Height]])-2)/12)</f>
        <v>5.25</v>
      </c>
      <c r="N69" s="17">
        <f>Table36[[#This Row],[HeightFt]]*12</f>
        <v>63</v>
      </c>
      <c r="O69" s="18">
        <f>ROUND(Table36[[#This Row],[Weight]]/(Table36[[#This Row],[HtIn]]*Table36[[#This Row],[HtIn]])*703,0)</f>
        <v>24</v>
      </c>
      <c r="P69"/>
    </row>
    <row r="70" spans="1:16" x14ac:dyDescent="0.35">
      <c r="A70">
        <v>67</v>
      </c>
      <c r="B70" t="s">
        <v>43</v>
      </c>
      <c r="C70" t="s">
        <v>201</v>
      </c>
      <c r="D70" t="s">
        <v>89</v>
      </c>
      <c r="E70" t="s">
        <v>262</v>
      </c>
      <c r="F70">
        <v>125</v>
      </c>
      <c r="G70" s="13" t="s">
        <v>259</v>
      </c>
      <c r="H70" s="15">
        <v>34134</v>
      </c>
      <c r="I70" t="s">
        <v>263</v>
      </c>
      <c r="J70" t="s">
        <v>264</v>
      </c>
      <c r="K70" t="s">
        <v>102</v>
      </c>
      <c r="L70" s="16">
        <f ca="1">DATEDIF(Table36[[#This Row],[DOB]],TODAY(),"y")</f>
        <v>28</v>
      </c>
      <c r="M70" s="17">
        <f>SUM(LEFT(Table36[[#This Row],[Height]],1), RIGHT(Table36[[#This Row],[Height]], LEN(Table36[[#This Row],[Height]])-2)/12)</f>
        <v>5.25</v>
      </c>
      <c r="N70" s="17">
        <f>Table36[[#This Row],[HeightFt]]*12</f>
        <v>63</v>
      </c>
      <c r="O70" s="18">
        <f>ROUND(Table36[[#This Row],[Weight]]/(Table36[[#This Row],[HtIn]]*Table36[[#This Row],[HtIn]])*703,0)</f>
        <v>22</v>
      </c>
      <c r="P70"/>
    </row>
    <row r="71" spans="1:16" x14ac:dyDescent="0.35">
      <c r="A71">
        <v>68</v>
      </c>
      <c r="B71" t="s">
        <v>43</v>
      </c>
      <c r="C71" t="s">
        <v>201</v>
      </c>
      <c r="D71" t="s">
        <v>265</v>
      </c>
      <c r="E71" t="s">
        <v>266</v>
      </c>
      <c r="F71">
        <v>150</v>
      </c>
      <c r="G71" s="13" t="s">
        <v>47</v>
      </c>
      <c r="H71" s="15">
        <v>33606</v>
      </c>
      <c r="I71" t="s">
        <v>267</v>
      </c>
      <c r="J71" t="s">
        <v>226</v>
      </c>
      <c r="K71" t="s">
        <v>121</v>
      </c>
      <c r="L71" s="16">
        <f ca="1">DATEDIF(Table36[[#This Row],[DOB]],TODAY(),"y")</f>
        <v>30</v>
      </c>
      <c r="M71" s="17">
        <f>SUM(LEFT(Table36[[#This Row],[Height]],1), RIGHT(Table36[[#This Row],[Height]], LEN(Table36[[#This Row],[Height]])-2)/12)</f>
        <v>5.583333333333333</v>
      </c>
      <c r="N71" s="17">
        <f>Table36[[#This Row],[HeightFt]]*12</f>
        <v>67</v>
      </c>
      <c r="O71" s="18">
        <f>ROUND(Table36[[#This Row],[Weight]]/(Table36[[#This Row],[HtIn]]*Table36[[#This Row],[HtIn]])*703,0)</f>
        <v>23</v>
      </c>
      <c r="P71"/>
    </row>
    <row r="72" spans="1:16" x14ac:dyDescent="0.35">
      <c r="A72">
        <v>69</v>
      </c>
      <c r="B72" t="s">
        <v>43</v>
      </c>
      <c r="C72" t="s">
        <v>201</v>
      </c>
      <c r="D72" t="s">
        <v>268</v>
      </c>
      <c r="E72" t="s">
        <v>269</v>
      </c>
      <c r="F72">
        <v>145</v>
      </c>
      <c r="G72" s="13" t="s">
        <v>64</v>
      </c>
      <c r="H72" s="15">
        <v>35618</v>
      </c>
      <c r="I72" t="s">
        <v>270</v>
      </c>
      <c r="J72" t="s">
        <v>214</v>
      </c>
      <c r="K72" t="s">
        <v>121</v>
      </c>
      <c r="L72" s="16">
        <f ca="1">DATEDIF(Table36[[#This Row],[DOB]],TODAY(),"y")</f>
        <v>24</v>
      </c>
      <c r="M72" s="17">
        <f>SUM(LEFT(Table36[[#This Row],[Height]],1), RIGHT(Table36[[#This Row],[Height]], LEN(Table36[[#This Row],[Height]])-2)/12)</f>
        <v>5.416666666666667</v>
      </c>
      <c r="N72" s="17">
        <f>Table36[[#This Row],[HeightFt]]*12</f>
        <v>65</v>
      </c>
      <c r="O72" s="18">
        <f>ROUND(Table36[[#This Row],[Weight]]/(Table36[[#This Row],[HtIn]]*Table36[[#This Row],[HtIn]])*703,0)</f>
        <v>24</v>
      </c>
      <c r="P72"/>
    </row>
    <row r="73" spans="1:16" x14ac:dyDescent="0.35">
      <c r="A73">
        <v>70</v>
      </c>
      <c r="B73" t="s">
        <v>43</v>
      </c>
      <c r="C73" t="s">
        <v>201</v>
      </c>
      <c r="D73" t="s">
        <v>83</v>
      </c>
      <c r="E73" t="s">
        <v>271</v>
      </c>
      <c r="F73">
        <v>140</v>
      </c>
      <c r="G73" s="13" t="s">
        <v>69</v>
      </c>
      <c r="H73" s="15">
        <v>34337</v>
      </c>
      <c r="I73" t="s">
        <v>272</v>
      </c>
      <c r="J73" t="s">
        <v>273</v>
      </c>
      <c r="K73" t="s">
        <v>50</v>
      </c>
      <c r="L73" s="16">
        <f ca="1">DATEDIF(Table36[[#This Row],[DOB]],TODAY(),"y")</f>
        <v>28</v>
      </c>
      <c r="M73" s="17">
        <f>SUM(LEFT(Table36[[#This Row],[Height]],1), RIGHT(Table36[[#This Row],[Height]], LEN(Table36[[#This Row],[Height]])-2)/12)</f>
        <v>5.5</v>
      </c>
      <c r="N73" s="17">
        <f>Table36[[#This Row],[HeightFt]]*12</f>
        <v>66</v>
      </c>
      <c r="O73" s="18">
        <f>ROUND(Table36[[#This Row],[Weight]]/(Table36[[#This Row],[HtIn]]*Table36[[#This Row],[HtIn]])*703,0)</f>
        <v>23</v>
      </c>
      <c r="P73"/>
    </row>
    <row r="74" spans="1:16" x14ac:dyDescent="0.35">
      <c r="A74">
        <v>71</v>
      </c>
      <c r="B74" t="s">
        <v>43</v>
      </c>
      <c r="C74" t="s">
        <v>201</v>
      </c>
      <c r="D74" t="s">
        <v>178</v>
      </c>
      <c r="E74" t="s">
        <v>274</v>
      </c>
      <c r="F74">
        <v>175</v>
      </c>
      <c r="G74" s="13" t="s">
        <v>143</v>
      </c>
      <c r="H74" s="15">
        <v>34447</v>
      </c>
      <c r="I74" t="s">
        <v>275</v>
      </c>
      <c r="J74" t="s">
        <v>214</v>
      </c>
      <c r="K74" t="s">
        <v>102</v>
      </c>
      <c r="L74" s="16">
        <f ca="1">DATEDIF(Table36[[#This Row],[DOB]],TODAY(),"y")</f>
        <v>27</v>
      </c>
      <c r="M74" s="17">
        <f>SUM(LEFT(Table36[[#This Row],[Height]],1), RIGHT(Table36[[#This Row],[Height]], LEN(Table36[[#This Row],[Height]])-2)/12)</f>
        <v>6</v>
      </c>
      <c r="N74" s="17">
        <f>Table36[[#This Row],[HeightFt]]*12</f>
        <v>72</v>
      </c>
      <c r="O74" s="18">
        <f>ROUND(Table36[[#This Row],[Weight]]/(Table36[[#This Row],[HtIn]]*Table36[[#This Row],[HtIn]])*703,0)</f>
        <v>24</v>
      </c>
      <c r="P74"/>
    </row>
    <row r="75" spans="1:16" x14ac:dyDescent="0.35">
      <c r="A75">
        <v>72</v>
      </c>
      <c r="B75" t="s">
        <v>128</v>
      </c>
      <c r="C75" t="s">
        <v>201</v>
      </c>
      <c r="D75" t="s">
        <v>276</v>
      </c>
      <c r="E75" t="s">
        <v>277</v>
      </c>
      <c r="F75">
        <v>170</v>
      </c>
      <c r="G75" s="13" t="s">
        <v>74</v>
      </c>
      <c r="H75" s="15">
        <v>32367</v>
      </c>
      <c r="I75" t="s">
        <v>278</v>
      </c>
      <c r="J75" t="s">
        <v>279</v>
      </c>
      <c r="K75" t="s">
        <v>50</v>
      </c>
      <c r="L75" s="16">
        <f ca="1">DATEDIF(Table36[[#This Row],[DOB]],TODAY(),"y")</f>
        <v>33</v>
      </c>
      <c r="M75" s="17">
        <f>SUM(LEFT(Table36[[#This Row],[Height]],1), RIGHT(Table36[[#This Row],[Height]], LEN(Table36[[#This Row],[Height]])-2)/12)</f>
        <v>5.666666666666667</v>
      </c>
      <c r="N75" s="17">
        <f>Table36[[#This Row],[HeightFt]]*12</f>
        <v>68</v>
      </c>
      <c r="O75" s="18">
        <f>ROUND(Table36[[#This Row],[Weight]]/(Table36[[#This Row],[HtIn]]*Table36[[#This Row],[HtIn]])*703,0)</f>
        <v>26</v>
      </c>
      <c r="P75"/>
    </row>
    <row r="76" spans="1:16" x14ac:dyDescent="0.35">
      <c r="A76">
        <v>73</v>
      </c>
      <c r="B76" t="s">
        <v>128</v>
      </c>
      <c r="C76" t="s">
        <v>201</v>
      </c>
      <c r="D76" t="s">
        <v>280</v>
      </c>
      <c r="E76" t="s">
        <v>281</v>
      </c>
      <c r="F76">
        <v>185</v>
      </c>
      <c r="G76" s="13" t="s">
        <v>57</v>
      </c>
      <c r="H76" s="15">
        <v>32654</v>
      </c>
      <c r="I76" t="s">
        <v>282</v>
      </c>
      <c r="J76" t="s">
        <v>238</v>
      </c>
      <c r="K76" t="s">
        <v>102</v>
      </c>
      <c r="L76" s="16">
        <f ca="1">DATEDIF(Table36[[#This Row],[DOB]],TODAY(),"y")</f>
        <v>32</v>
      </c>
      <c r="M76" s="17">
        <f>SUM(LEFT(Table36[[#This Row],[Height]],1), RIGHT(Table36[[#This Row],[Height]], LEN(Table36[[#This Row],[Height]])-2)/12)</f>
        <v>5.833333333333333</v>
      </c>
      <c r="N76" s="17">
        <f>Table36[[#This Row],[HeightFt]]*12</f>
        <v>70</v>
      </c>
      <c r="O76" s="18">
        <f>ROUND(Table36[[#This Row],[Weight]]/(Table36[[#This Row],[HtIn]]*Table36[[#This Row],[HtIn]])*703,0)</f>
        <v>27</v>
      </c>
      <c r="P76"/>
    </row>
    <row r="77" spans="1:16" x14ac:dyDescent="0.35">
      <c r="A77">
        <v>74</v>
      </c>
      <c r="B77" t="s">
        <v>128</v>
      </c>
      <c r="C77" t="s">
        <v>201</v>
      </c>
      <c r="D77" t="s">
        <v>283</v>
      </c>
      <c r="E77" t="s">
        <v>284</v>
      </c>
      <c r="F77">
        <v>195</v>
      </c>
      <c r="G77" s="13" t="s">
        <v>162</v>
      </c>
      <c r="H77" s="15">
        <v>32538</v>
      </c>
      <c r="I77" t="s">
        <v>285</v>
      </c>
      <c r="J77" t="s">
        <v>206</v>
      </c>
      <c r="K77" t="s">
        <v>102</v>
      </c>
      <c r="L77" s="16">
        <f ca="1">DATEDIF(Table36[[#This Row],[DOB]],TODAY(),"y")</f>
        <v>33</v>
      </c>
      <c r="M77" s="17">
        <f>SUM(LEFT(Table36[[#This Row],[Height]],1), RIGHT(Table36[[#This Row],[Height]], LEN(Table36[[#This Row],[Height]])-2)/12)</f>
        <v>6.083333333333333</v>
      </c>
      <c r="N77" s="17">
        <f>Table36[[#This Row],[HeightFt]]*12</f>
        <v>73</v>
      </c>
      <c r="O77" s="18">
        <f>ROUND(Table36[[#This Row],[Weight]]/(Table36[[#This Row],[HtIn]]*Table36[[#This Row],[HtIn]])*703,0)</f>
        <v>26</v>
      </c>
      <c r="P77"/>
    </row>
    <row r="78" spans="1:16" x14ac:dyDescent="0.35">
      <c r="A78">
        <v>75</v>
      </c>
      <c r="B78" t="s">
        <v>128</v>
      </c>
      <c r="C78" t="s">
        <v>201</v>
      </c>
      <c r="D78" t="s">
        <v>286</v>
      </c>
      <c r="E78" t="s">
        <v>287</v>
      </c>
      <c r="F78">
        <v>195</v>
      </c>
      <c r="G78" s="13" t="s">
        <v>152</v>
      </c>
      <c r="H78" s="15">
        <v>35418</v>
      </c>
      <c r="I78" t="s">
        <v>288</v>
      </c>
      <c r="J78" t="s">
        <v>214</v>
      </c>
      <c r="K78" t="s">
        <v>102</v>
      </c>
      <c r="L78" s="16">
        <f ca="1">DATEDIF(Table36[[#This Row],[DOB]],TODAY(),"y")</f>
        <v>25</v>
      </c>
      <c r="M78" s="17">
        <f>SUM(LEFT(Table36[[#This Row],[Height]],1), RIGHT(Table36[[#This Row],[Height]], LEN(Table36[[#This Row],[Height]])-2)/12)</f>
        <v>6.166666666666667</v>
      </c>
      <c r="N78" s="17">
        <f>Table36[[#This Row],[HeightFt]]*12</f>
        <v>74</v>
      </c>
      <c r="O78" s="18">
        <f>ROUND(Table36[[#This Row],[Weight]]/(Table36[[#This Row],[HtIn]]*Table36[[#This Row],[HtIn]])*703,0)</f>
        <v>25</v>
      </c>
      <c r="P78"/>
    </row>
    <row r="79" spans="1:16" x14ac:dyDescent="0.35">
      <c r="A79">
        <v>76</v>
      </c>
      <c r="B79" t="s">
        <v>128</v>
      </c>
      <c r="C79" t="s">
        <v>201</v>
      </c>
      <c r="D79" t="s">
        <v>141</v>
      </c>
      <c r="E79" t="s">
        <v>155</v>
      </c>
      <c r="F79">
        <v>180</v>
      </c>
      <c r="G79" s="13" t="s">
        <v>74</v>
      </c>
      <c r="H79" s="15">
        <v>31441</v>
      </c>
      <c r="I79" t="s">
        <v>289</v>
      </c>
      <c r="J79" t="s">
        <v>210</v>
      </c>
      <c r="K79" t="s">
        <v>50</v>
      </c>
      <c r="L79" s="16">
        <f ca="1">DATEDIF(Table36[[#This Row],[DOB]],TODAY(),"y")</f>
        <v>36</v>
      </c>
      <c r="M79" s="17">
        <f>SUM(LEFT(Table36[[#This Row],[Height]],1), RIGHT(Table36[[#This Row],[Height]], LEN(Table36[[#This Row],[Height]])-2)/12)</f>
        <v>5.666666666666667</v>
      </c>
      <c r="N79" s="17">
        <f>Table36[[#This Row],[HeightFt]]*12</f>
        <v>68</v>
      </c>
      <c r="O79" s="18">
        <f>ROUND(Table36[[#This Row],[Weight]]/(Table36[[#This Row],[HtIn]]*Table36[[#This Row],[HtIn]])*703,0)</f>
        <v>27</v>
      </c>
      <c r="P79"/>
    </row>
    <row r="80" spans="1:16" x14ac:dyDescent="0.35">
      <c r="A80">
        <v>77</v>
      </c>
      <c r="B80" t="s">
        <v>128</v>
      </c>
      <c r="C80" t="s">
        <v>201</v>
      </c>
      <c r="D80" t="s">
        <v>290</v>
      </c>
      <c r="E80" t="s">
        <v>291</v>
      </c>
      <c r="F80">
        <v>189</v>
      </c>
      <c r="G80" s="13" t="s">
        <v>143</v>
      </c>
      <c r="H80" s="15">
        <v>31893</v>
      </c>
      <c r="I80" t="s">
        <v>292</v>
      </c>
      <c r="J80" t="s">
        <v>210</v>
      </c>
      <c r="K80" t="s">
        <v>50</v>
      </c>
      <c r="L80" s="16">
        <f ca="1">DATEDIF(Table36[[#This Row],[DOB]],TODAY(),"y")</f>
        <v>34</v>
      </c>
      <c r="M80" s="17">
        <f>SUM(LEFT(Table36[[#This Row],[Height]],1), RIGHT(Table36[[#This Row],[Height]], LEN(Table36[[#This Row],[Height]])-2)/12)</f>
        <v>6</v>
      </c>
      <c r="N80" s="17">
        <f>Table36[[#This Row],[HeightFt]]*12</f>
        <v>72</v>
      </c>
      <c r="O80" s="18">
        <f>ROUND(Table36[[#This Row],[Weight]]/(Table36[[#This Row],[HtIn]]*Table36[[#This Row],[HtIn]])*703,0)</f>
        <v>26</v>
      </c>
      <c r="P80"/>
    </row>
    <row r="81" spans="1:16" x14ac:dyDescent="0.35">
      <c r="A81">
        <v>78</v>
      </c>
      <c r="B81" t="s">
        <v>128</v>
      </c>
      <c r="C81" t="s">
        <v>201</v>
      </c>
      <c r="D81" t="s">
        <v>293</v>
      </c>
      <c r="E81" t="s">
        <v>294</v>
      </c>
      <c r="F81">
        <v>196</v>
      </c>
      <c r="G81" s="13" t="s">
        <v>162</v>
      </c>
      <c r="H81" s="15">
        <v>35164</v>
      </c>
      <c r="I81" t="s">
        <v>295</v>
      </c>
      <c r="J81" t="s">
        <v>210</v>
      </c>
      <c r="K81" t="s">
        <v>50</v>
      </c>
      <c r="L81" s="16">
        <f ca="1">DATEDIF(Table36[[#This Row],[DOB]],TODAY(),"y")</f>
        <v>25</v>
      </c>
      <c r="M81" s="17">
        <f>SUM(LEFT(Table36[[#This Row],[Height]],1), RIGHT(Table36[[#This Row],[Height]], LEN(Table36[[#This Row],[Height]])-2)/12)</f>
        <v>6.083333333333333</v>
      </c>
      <c r="N81" s="17">
        <f>Table36[[#This Row],[HeightFt]]*12</f>
        <v>73</v>
      </c>
      <c r="O81" s="18">
        <f>ROUND(Table36[[#This Row],[Weight]]/(Table36[[#This Row],[HtIn]]*Table36[[#This Row],[HtIn]])*703,0)</f>
        <v>26</v>
      </c>
      <c r="P81"/>
    </row>
    <row r="82" spans="1:16" x14ac:dyDescent="0.35">
      <c r="A82">
        <v>79</v>
      </c>
      <c r="B82" t="s">
        <v>128</v>
      </c>
      <c r="C82" t="s">
        <v>201</v>
      </c>
      <c r="D82" t="s">
        <v>296</v>
      </c>
      <c r="E82" t="s">
        <v>297</v>
      </c>
      <c r="F82">
        <v>200</v>
      </c>
      <c r="G82" s="13" t="s">
        <v>162</v>
      </c>
      <c r="H82" s="15">
        <v>30883</v>
      </c>
      <c r="I82" t="s">
        <v>298</v>
      </c>
      <c r="J82" t="s">
        <v>264</v>
      </c>
      <c r="K82" t="s">
        <v>102</v>
      </c>
      <c r="L82" s="16">
        <f ca="1">DATEDIF(Table36[[#This Row],[DOB]],TODAY(),"y")</f>
        <v>37</v>
      </c>
      <c r="M82" s="17">
        <f>SUM(LEFT(Table36[[#This Row],[Height]],1), RIGHT(Table36[[#This Row],[Height]], LEN(Table36[[#This Row],[Height]])-2)/12)</f>
        <v>6.083333333333333</v>
      </c>
      <c r="N82" s="17">
        <f>Table36[[#This Row],[HeightFt]]*12</f>
        <v>73</v>
      </c>
      <c r="O82" s="18">
        <f>ROUND(Table36[[#This Row],[Weight]]/(Table36[[#This Row],[HtIn]]*Table36[[#This Row],[HtIn]])*703,0)</f>
        <v>26</v>
      </c>
      <c r="P82"/>
    </row>
    <row r="83" spans="1:16" x14ac:dyDescent="0.35">
      <c r="A83">
        <v>80</v>
      </c>
      <c r="B83" t="s">
        <v>128</v>
      </c>
      <c r="C83" t="s">
        <v>201</v>
      </c>
      <c r="D83" t="s">
        <v>299</v>
      </c>
      <c r="E83" t="s">
        <v>300</v>
      </c>
      <c r="F83">
        <v>175</v>
      </c>
      <c r="G83" s="13" t="s">
        <v>47</v>
      </c>
      <c r="H83" s="15">
        <v>28873</v>
      </c>
      <c r="I83" t="s">
        <v>301</v>
      </c>
      <c r="J83" t="s">
        <v>264</v>
      </c>
      <c r="K83" t="s">
        <v>50</v>
      </c>
      <c r="L83" s="16">
        <f ca="1">DATEDIF(Table36[[#This Row],[DOB]],TODAY(),"y")</f>
        <v>43</v>
      </c>
      <c r="M83" s="17">
        <f>SUM(LEFT(Table36[[#This Row],[Height]],1), RIGHT(Table36[[#This Row],[Height]], LEN(Table36[[#This Row],[Height]])-2)/12)</f>
        <v>5.583333333333333</v>
      </c>
      <c r="N83" s="17">
        <f>Table36[[#This Row],[HeightFt]]*12</f>
        <v>67</v>
      </c>
      <c r="O83" s="18">
        <f>ROUND(Table36[[#This Row],[Weight]]/(Table36[[#This Row],[HtIn]]*Table36[[#This Row],[HtIn]])*703,0)</f>
        <v>27</v>
      </c>
      <c r="P83"/>
    </row>
    <row r="84" spans="1:16" x14ac:dyDescent="0.35">
      <c r="A84">
        <v>81</v>
      </c>
      <c r="B84" t="s">
        <v>128</v>
      </c>
      <c r="C84" t="s">
        <v>201</v>
      </c>
      <c r="D84" t="s">
        <v>302</v>
      </c>
      <c r="E84" t="s">
        <v>303</v>
      </c>
      <c r="F84">
        <v>235</v>
      </c>
      <c r="G84" s="13" t="s">
        <v>304</v>
      </c>
      <c r="H84" s="15">
        <v>35477</v>
      </c>
      <c r="I84" t="s">
        <v>305</v>
      </c>
      <c r="J84" t="s">
        <v>264</v>
      </c>
      <c r="K84" t="s">
        <v>50</v>
      </c>
      <c r="L84" s="16">
        <f ca="1">DATEDIF(Table36[[#This Row],[DOB]],TODAY(),"y")</f>
        <v>25</v>
      </c>
      <c r="M84" s="17">
        <f>SUM(LEFT(Table36[[#This Row],[Height]],1), RIGHT(Table36[[#This Row],[Height]], LEN(Table36[[#This Row],[Height]])-2)/12)</f>
        <v>6.416666666666667</v>
      </c>
      <c r="N84" s="17">
        <f>Table36[[#This Row],[HeightFt]]*12</f>
        <v>77</v>
      </c>
      <c r="O84" s="18">
        <f>ROUND(Table36[[#This Row],[Weight]]/(Table36[[#This Row],[HtIn]]*Table36[[#This Row],[HtIn]])*703,0)</f>
        <v>28</v>
      </c>
      <c r="P84"/>
    </row>
    <row r="85" spans="1:16" x14ac:dyDescent="0.35">
      <c r="A85">
        <v>82</v>
      </c>
      <c r="B85" t="s">
        <v>128</v>
      </c>
      <c r="C85" t="s">
        <v>201</v>
      </c>
      <c r="D85" t="s">
        <v>293</v>
      </c>
      <c r="E85" t="s">
        <v>306</v>
      </c>
      <c r="F85">
        <v>170</v>
      </c>
      <c r="G85" s="13" t="s">
        <v>53</v>
      </c>
      <c r="H85" s="15">
        <v>31275</v>
      </c>
      <c r="I85" t="s">
        <v>307</v>
      </c>
      <c r="J85" t="s">
        <v>308</v>
      </c>
      <c r="K85" t="s">
        <v>102</v>
      </c>
      <c r="L85" s="16">
        <f ca="1">DATEDIF(Table36[[#This Row],[DOB]],TODAY(),"y")</f>
        <v>36</v>
      </c>
      <c r="M85" s="17">
        <f>SUM(LEFT(Table36[[#This Row],[Height]],1), RIGHT(Table36[[#This Row],[Height]], LEN(Table36[[#This Row],[Height]])-2)/12)</f>
        <v>5.75</v>
      </c>
      <c r="N85" s="17">
        <f>Table36[[#This Row],[HeightFt]]*12</f>
        <v>69</v>
      </c>
      <c r="O85" s="18">
        <f>ROUND(Table36[[#This Row],[Weight]]/(Table36[[#This Row],[HtIn]]*Table36[[#This Row],[HtIn]])*703,0)</f>
        <v>25</v>
      </c>
      <c r="P85"/>
    </row>
    <row r="86" spans="1:16" x14ac:dyDescent="0.35">
      <c r="A86">
        <v>83</v>
      </c>
      <c r="B86" t="s">
        <v>128</v>
      </c>
      <c r="C86" t="s">
        <v>201</v>
      </c>
      <c r="D86" t="s">
        <v>280</v>
      </c>
      <c r="E86" t="s">
        <v>309</v>
      </c>
      <c r="F86">
        <v>185</v>
      </c>
      <c r="G86" s="13" t="s">
        <v>131</v>
      </c>
      <c r="H86" s="15">
        <v>31438</v>
      </c>
      <c r="I86" t="s">
        <v>310</v>
      </c>
      <c r="J86" t="s">
        <v>308</v>
      </c>
      <c r="K86" t="s">
        <v>50</v>
      </c>
      <c r="L86" s="16">
        <f ca="1">DATEDIF(Table36[[#This Row],[DOB]],TODAY(),"y")</f>
        <v>36</v>
      </c>
      <c r="M86" s="17">
        <f>SUM(LEFT(Table36[[#This Row],[Height]],1), RIGHT(Table36[[#This Row],[Height]], LEN(Table36[[#This Row],[Height]])-2)/12)</f>
        <v>5.916666666666667</v>
      </c>
      <c r="N86" s="17">
        <f>Table36[[#This Row],[HeightFt]]*12</f>
        <v>71</v>
      </c>
      <c r="O86" s="18">
        <f>ROUND(Table36[[#This Row],[Weight]]/(Table36[[#This Row],[HtIn]]*Table36[[#This Row],[HtIn]])*703,0)</f>
        <v>26</v>
      </c>
      <c r="P86"/>
    </row>
    <row r="87" spans="1:16" x14ac:dyDescent="0.35">
      <c r="A87">
        <v>84</v>
      </c>
      <c r="B87" t="s">
        <v>128</v>
      </c>
      <c r="C87" t="s">
        <v>201</v>
      </c>
      <c r="D87" t="s">
        <v>311</v>
      </c>
      <c r="E87" t="s">
        <v>312</v>
      </c>
      <c r="F87">
        <v>185</v>
      </c>
      <c r="G87" s="13" t="s">
        <v>143</v>
      </c>
      <c r="H87" s="15">
        <v>30894</v>
      </c>
      <c r="I87" t="s">
        <v>263</v>
      </c>
      <c r="J87" t="s">
        <v>264</v>
      </c>
      <c r="K87" t="s">
        <v>121</v>
      </c>
      <c r="L87" s="16">
        <f ca="1">DATEDIF(Table36[[#This Row],[DOB]],TODAY(),"y")</f>
        <v>37</v>
      </c>
      <c r="M87" s="17">
        <f>SUM(LEFT(Table36[[#This Row],[Height]],1), RIGHT(Table36[[#This Row],[Height]], LEN(Table36[[#This Row],[Height]])-2)/12)</f>
        <v>6</v>
      </c>
      <c r="N87" s="17">
        <f>Table36[[#This Row],[HeightFt]]*12</f>
        <v>72</v>
      </c>
      <c r="O87" s="18">
        <f>ROUND(Table36[[#This Row],[Weight]]/(Table36[[#This Row],[HtIn]]*Table36[[#This Row],[HtIn]])*703,0)</f>
        <v>25</v>
      </c>
      <c r="P87"/>
    </row>
    <row r="88" spans="1:16" x14ac:dyDescent="0.35">
      <c r="A88">
        <v>85</v>
      </c>
      <c r="B88" t="s">
        <v>128</v>
      </c>
      <c r="C88" t="s">
        <v>201</v>
      </c>
      <c r="D88" t="s">
        <v>313</v>
      </c>
      <c r="E88" t="s">
        <v>314</v>
      </c>
      <c r="F88">
        <v>170</v>
      </c>
      <c r="G88" s="13" t="s">
        <v>53</v>
      </c>
      <c r="H88" s="15">
        <v>32226</v>
      </c>
      <c r="I88" t="s">
        <v>315</v>
      </c>
      <c r="J88" t="s">
        <v>316</v>
      </c>
      <c r="K88" t="s">
        <v>50</v>
      </c>
      <c r="L88" s="16">
        <f ca="1">DATEDIF(Table36[[#This Row],[DOB]],TODAY(),"y")</f>
        <v>33</v>
      </c>
      <c r="M88" s="17">
        <f>SUM(LEFT(Table36[[#This Row],[Height]],1), RIGHT(Table36[[#This Row],[Height]], LEN(Table36[[#This Row],[Height]])-2)/12)</f>
        <v>5.75</v>
      </c>
      <c r="N88" s="17">
        <f>Table36[[#This Row],[HeightFt]]*12</f>
        <v>69</v>
      </c>
      <c r="O88" s="18">
        <f>ROUND(Table36[[#This Row],[Weight]]/(Table36[[#This Row],[HtIn]]*Table36[[#This Row],[HtIn]])*703,0)</f>
        <v>25</v>
      </c>
      <c r="P88"/>
    </row>
    <row r="89" spans="1:16" x14ac:dyDescent="0.35">
      <c r="A89">
        <v>86</v>
      </c>
      <c r="B89" t="s">
        <v>128</v>
      </c>
      <c r="C89" t="s">
        <v>201</v>
      </c>
      <c r="D89" t="s">
        <v>147</v>
      </c>
      <c r="E89" t="s">
        <v>317</v>
      </c>
      <c r="F89">
        <v>196</v>
      </c>
      <c r="G89" s="13" t="s">
        <v>162</v>
      </c>
      <c r="H89" s="15">
        <v>33319</v>
      </c>
      <c r="I89" t="s">
        <v>318</v>
      </c>
      <c r="J89" t="s">
        <v>319</v>
      </c>
      <c r="K89" t="s">
        <v>121</v>
      </c>
      <c r="L89" s="16">
        <f ca="1">DATEDIF(Table36[[#This Row],[DOB]],TODAY(),"y")</f>
        <v>30</v>
      </c>
      <c r="M89" s="17">
        <f>SUM(LEFT(Table36[[#This Row],[Height]],1), RIGHT(Table36[[#This Row],[Height]], LEN(Table36[[#This Row],[Height]])-2)/12)</f>
        <v>6.083333333333333</v>
      </c>
      <c r="N89" s="17">
        <f>Table36[[#This Row],[HeightFt]]*12</f>
        <v>73</v>
      </c>
      <c r="O89" s="18">
        <f>ROUND(Table36[[#This Row],[Weight]]/(Table36[[#This Row],[HtIn]]*Table36[[#This Row],[HtIn]])*703,0)</f>
        <v>26</v>
      </c>
      <c r="P89"/>
    </row>
    <row r="90" spans="1:16" x14ac:dyDescent="0.35">
      <c r="A90">
        <v>87</v>
      </c>
      <c r="B90" t="s">
        <v>128</v>
      </c>
      <c r="C90" t="s">
        <v>201</v>
      </c>
      <c r="D90" t="s">
        <v>320</v>
      </c>
      <c r="E90" t="s">
        <v>321</v>
      </c>
      <c r="F90">
        <v>195</v>
      </c>
      <c r="G90" s="13" t="s">
        <v>162</v>
      </c>
      <c r="H90" s="15">
        <v>31633</v>
      </c>
      <c r="I90" t="s">
        <v>322</v>
      </c>
      <c r="J90" t="s">
        <v>210</v>
      </c>
      <c r="K90" t="s">
        <v>50</v>
      </c>
      <c r="L90" s="16">
        <f ca="1">DATEDIF(Table36[[#This Row],[DOB]],TODAY(),"y")</f>
        <v>35</v>
      </c>
      <c r="M90" s="17">
        <f>SUM(LEFT(Table36[[#This Row],[Height]],1), RIGHT(Table36[[#This Row],[Height]], LEN(Table36[[#This Row],[Height]])-2)/12)</f>
        <v>6.083333333333333</v>
      </c>
      <c r="N90" s="17">
        <f>Table36[[#This Row],[HeightFt]]*12</f>
        <v>73</v>
      </c>
      <c r="O90" s="18">
        <f>ROUND(Table36[[#This Row],[Weight]]/(Table36[[#This Row],[HtIn]]*Table36[[#This Row],[HtIn]])*703,0)</f>
        <v>26</v>
      </c>
      <c r="P90"/>
    </row>
    <row r="91" spans="1:16" x14ac:dyDescent="0.35">
      <c r="A91">
        <v>88</v>
      </c>
      <c r="B91" t="s">
        <v>128</v>
      </c>
      <c r="C91" t="s">
        <v>201</v>
      </c>
      <c r="D91" t="s">
        <v>299</v>
      </c>
      <c r="E91" t="s">
        <v>323</v>
      </c>
      <c r="F91">
        <v>174</v>
      </c>
      <c r="G91" s="13" t="s">
        <v>53</v>
      </c>
      <c r="H91" s="15">
        <v>32295</v>
      </c>
      <c r="I91" t="s">
        <v>324</v>
      </c>
      <c r="J91" t="s">
        <v>308</v>
      </c>
      <c r="K91" t="s">
        <v>50</v>
      </c>
      <c r="L91" s="16">
        <f ca="1">DATEDIF(Table36[[#This Row],[DOB]],TODAY(),"y")</f>
        <v>33</v>
      </c>
      <c r="M91" s="17">
        <f>SUM(LEFT(Table36[[#This Row],[Height]],1), RIGHT(Table36[[#This Row],[Height]], LEN(Table36[[#This Row],[Height]])-2)/12)</f>
        <v>5.75</v>
      </c>
      <c r="N91" s="17">
        <f>Table36[[#This Row],[HeightFt]]*12</f>
        <v>69</v>
      </c>
      <c r="O91" s="18">
        <f>ROUND(Table36[[#This Row],[Weight]]/(Table36[[#This Row],[HtIn]]*Table36[[#This Row],[HtIn]])*703,0)</f>
        <v>26</v>
      </c>
      <c r="P91"/>
    </row>
    <row r="92" spans="1:16" x14ac:dyDescent="0.35">
      <c r="A92">
        <v>89</v>
      </c>
      <c r="B92" t="s">
        <v>128</v>
      </c>
      <c r="C92" t="s">
        <v>201</v>
      </c>
      <c r="D92" t="s">
        <v>325</v>
      </c>
      <c r="E92" t="s">
        <v>326</v>
      </c>
      <c r="F92">
        <v>178</v>
      </c>
      <c r="G92" s="13" t="s">
        <v>53</v>
      </c>
      <c r="H92" s="15">
        <v>32195</v>
      </c>
      <c r="I92" t="s">
        <v>327</v>
      </c>
      <c r="J92" t="s">
        <v>328</v>
      </c>
      <c r="K92" t="s">
        <v>50</v>
      </c>
      <c r="L92" s="16">
        <f ca="1">DATEDIF(Table36[[#This Row],[DOB]],TODAY(),"y")</f>
        <v>34</v>
      </c>
      <c r="M92" s="17">
        <f>SUM(LEFT(Table36[[#This Row],[Height]],1), RIGHT(Table36[[#This Row],[Height]], LEN(Table36[[#This Row],[Height]])-2)/12)</f>
        <v>5.75</v>
      </c>
      <c r="N92" s="17">
        <f>Table36[[#This Row],[HeightFt]]*12</f>
        <v>69</v>
      </c>
      <c r="O92" s="18">
        <f>ROUND(Table36[[#This Row],[Weight]]/(Table36[[#This Row],[HtIn]]*Table36[[#This Row],[HtIn]])*703,0)</f>
        <v>26</v>
      </c>
      <c r="P92"/>
    </row>
    <row r="93" spans="1:16" x14ac:dyDescent="0.35">
      <c r="A93">
        <v>90</v>
      </c>
      <c r="B93" t="s">
        <v>128</v>
      </c>
      <c r="C93" t="s">
        <v>201</v>
      </c>
      <c r="D93" t="s">
        <v>290</v>
      </c>
      <c r="E93" t="s">
        <v>329</v>
      </c>
      <c r="F93">
        <v>190</v>
      </c>
      <c r="G93" s="13" t="s">
        <v>152</v>
      </c>
      <c r="H93" s="15">
        <v>32202</v>
      </c>
      <c r="I93" t="s">
        <v>330</v>
      </c>
      <c r="J93" t="s">
        <v>331</v>
      </c>
      <c r="K93" t="s">
        <v>102</v>
      </c>
      <c r="L93" s="16">
        <f ca="1">DATEDIF(Table36[[#This Row],[DOB]],TODAY(),"y")</f>
        <v>33</v>
      </c>
      <c r="M93" s="17">
        <f>SUM(LEFT(Table36[[#This Row],[Height]],1), RIGHT(Table36[[#This Row],[Height]], LEN(Table36[[#This Row],[Height]])-2)/12)</f>
        <v>6.166666666666667</v>
      </c>
      <c r="N93" s="17">
        <f>Table36[[#This Row],[HeightFt]]*12</f>
        <v>74</v>
      </c>
      <c r="O93" s="18">
        <f>ROUND(Table36[[#This Row],[Weight]]/(Table36[[#This Row],[HtIn]]*Table36[[#This Row],[HtIn]])*703,0)</f>
        <v>24</v>
      </c>
      <c r="P93"/>
    </row>
    <row r="94" spans="1:16" x14ac:dyDescent="0.35">
      <c r="A94">
        <v>91</v>
      </c>
      <c r="B94" t="s">
        <v>128</v>
      </c>
      <c r="C94" t="s">
        <v>201</v>
      </c>
      <c r="D94" t="s">
        <v>332</v>
      </c>
      <c r="E94" t="s">
        <v>333</v>
      </c>
      <c r="F94">
        <v>200</v>
      </c>
      <c r="G94" s="13" t="s">
        <v>143</v>
      </c>
      <c r="H94" s="15">
        <v>30294</v>
      </c>
      <c r="I94" t="s">
        <v>334</v>
      </c>
      <c r="J94" t="s">
        <v>238</v>
      </c>
      <c r="K94" t="s">
        <v>50</v>
      </c>
      <c r="L94" s="16">
        <f ca="1">DATEDIF(Table36[[#This Row],[DOB]],TODAY(),"y")</f>
        <v>39</v>
      </c>
      <c r="M94" s="17">
        <f>SUM(LEFT(Table36[[#This Row],[Height]],1), RIGHT(Table36[[#This Row],[Height]], LEN(Table36[[#This Row],[Height]])-2)/12)</f>
        <v>6</v>
      </c>
      <c r="N94" s="17">
        <f>Table36[[#This Row],[HeightFt]]*12</f>
        <v>72</v>
      </c>
      <c r="O94" s="18">
        <f>ROUND(Table36[[#This Row],[Weight]]/(Table36[[#This Row],[HtIn]]*Table36[[#This Row],[HtIn]])*703,0)</f>
        <v>27</v>
      </c>
      <c r="P94"/>
    </row>
    <row r="95" spans="1:16" x14ac:dyDescent="0.35">
      <c r="A95">
        <v>92</v>
      </c>
      <c r="B95" t="s">
        <v>128</v>
      </c>
      <c r="C95" t="s">
        <v>201</v>
      </c>
      <c r="D95" t="s">
        <v>293</v>
      </c>
      <c r="E95" t="s">
        <v>335</v>
      </c>
      <c r="F95">
        <v>210</v>
      </c>
      <c r="G95" s="13" t="s">
        <v>136</v>
      </c>
      <c r="H95" s="15">
        <v>31880</v>
      </c>
      <c r="I95" t="s">
        <v>336</v>
      </c>
      <c r="J95" t="s">
        <v>214</v>
      </c>
      <c r="K95" t="s">
        <v>50</v>
      </c>
      <c r="L95" s="16">
        <f ca="1">DATEDIF(Table36[[#This Row],[DOB]],TODAY(),"y")</f>
        <v>34</v>
      </c>
      <c r="M95" s="17">
        <f>SUM(LEFT(Table36[[#This Row],[Height]],1), RIGHT(Table36[[#This Row],[Height]], LEN(Table36[[#This Row],[Height]])-2)/12)</f>
        <v>6.25</v>
      </c>
      <c r="N95" s="17">
        <f>Table36[[#This Row],[HeightFt]]*12</f>
        <v>75</v>
      </c>
      <c r="O95" s="18">
        <f>ROUND(Table36[[#This Row],[Weight]]/(Table36[[#This Row],[HtIn]]*Table36[[#This Row],[HtIn]])*703,0)</f>
        <v>26</v>
      </c>
      <c r="P95"/>
    </row>
    <row r="96" spans="1:16" x14ac:dyDescent="0.35">
      <c r="A96">
        <v>93</v>
      </c>
      <c r="B96" t="s">
        <v>128</v>
      </c>
      <c r="C96" t="s">
        <v>201</v>
      </c>
      <c r="D96" t="s">
        <v>337</v>
      </c>
      <c r="E96" t="s">
        <v>338</v>
      </c>
      <c r="F96">
        <v>179</v>
      </c>
      <c r="G96" s="13" t="s">
        <v>143</v>
      </c>
      <c r="H96" s="15">
        <v>35683</v>
      </c>
      <c r="I96" t="s">
        <v>339</v>
      </c>
      <c r="J96" t="s">
        <v>234</v>
      </c>
      <c r="K96" t="s">
        <v>50</v>
      </c>
      <c r="L96" s="16">
        <f ca="1">DATEDIF(Table36[[#This Row],[DOB]],TODAY(),"y")</f>
        <v>24</v>
      </c>
      <c r="M96" s="17">
        <f>SUM(LEFT(Table36[[#This Row],[Height]],1), RIGHT(Table36[[#This Row],[Height]], LEN(Table36[[#This Row],[Height]])-2)/12)</f>
        <v>6</v>
      </c>
      <c r="N96" s="17">
        <f>Table36[[#This Row],[HeightFt]]*12</f>
        <v>72</v>
      </c>
      <c r="O96" s="18">
        <f>ROUND(Table36[[#This Row],[Weight]]/(Table36[[#This Row],[HtIn]]*Table36[[#This Row],[HtIn]])*703,0)</f>
        <v>24</v>
      </c>
      <c r="P96"/>
    </row>
    <row r="97" spans="1:16" x14ac:dyDescent="0.35">
      <c r="A97">
        <v>94</v>
      </c>
      <c r="B97" t="s">
        <v>128</v>
      </c>
      <c r="C97" t="s">
        <v>201</v>
      </c>
      <c r="D97" t="s">
        <v>340</v>
      </c>
      <c r="E97" t="s">
        <v>341</v>
      </c>
      <c r="F97">
        <v>215</v>
      </c>
      <c r="G97" s="13" t="s">
        <v>342</v>
      </c>
      <c r="H97" s="15">
        <v>30189</v>
      </c>
      <c r="I97" t="s">
        <v>343</v>
      </c>
      <c r="J97" t="s">
        <v>210</v>
      </c>
      <c r="K97" t="s">
        <v>102</v>
      </c>
      <c r="L97" s="16">
        <f ca="1">DATEDIF(Table36[[#This Row],[DOB]],TODAY(),"y")</f>
        <v>39</v>
      </c>
      <c r="M97" s="17">
        <f>SUM(LEFT(Table36[[#This Row],[Height]],1), RIGHT(Table36[[#This Row],[Height]], LEN(Table36[[#This Row],[Height]])-2)/12)</f>
        <v>6.333333333333333</v>
      </c>
      <c r="N97" s="17">
        <f>Table36[[#This Row],[HeightFt]]*12</f>
        <v>76</v>
      </c>
      <c r="O97" s="18">
        <f>ROUND(Table36[[#This Row],[Weight]]/(Table36[[#This Row],[HtIn]]*Table36[[#This Row],[HtIn]])*703,0)</f>
        <v>26</v>
      </c>
      <c r="P97"/>
    </row>
    <row r="98" spans="1:16" x14ac:dyDescent="0.35">
      <c r="A98">
        <v>95</v>
      </c>
      <c r="B98" t="s">
        <v>128</v>
      </c>
      <c r="C98" t="s">
        <v>201</v>
      </c>
      <c r="D98" t="s">
        <v>344</v>
      </c>
      <c r="E98" t="s">
        <v>345</v>
      </c>
      <c r="F98">
        <v>205</v>
      </c>
      <c r="G98" s="13" t="s">
        <v>143</v>
      </c>
      <c r="H98" s="15">
        <v>30733</v>
      </c>
      <c r="I98" t="s">
        <v>305</v>
      </c>
      <c r="J98" t="s">
        <v>238</v>
      </c>
      <c r="K98" t="s">
        <v>102</v>
      </c>
      <c r="L98" s="16">
        <f ca="1">DATEDIF(Table36[[#This Row],[DOB]],TODAY(),"y")</f>
        <v>38</v>
      </c>
      <c r="M98" s="17">
        <f>SUM(LEFT(Table36[[#This Row],[Height]],1), RIGHT(Table36[[#This Row],[Height]], LEN(Table36[[#This Row],[Height]])-2)/12)</f>
        <v>6</v>
      </c>
      <c r="N98" s="17">
        <f>Table36[[#This Row],[HeightFt]]*12</f>
        <v>72</v>
      </c>
      <c r="O98" s="18">
        <f>ROUND(Table36[[#This Row],[Weight]]/(Table36[[#This Row],[HtIn]]*Table36[[#This Row],[HtIn]])*703,0)</f>
        <v>28</v>
      </c>
      <c r="P98"/>
    </row>
    <row r="99" spans="1:16" x14ac:dyDescent="0.35">
      <c r="A99">
        <v>96</v>
      </c>
      <c r="B99" t="s">
        <v>128</v>
      </c>
      <c r="C99" t="s">
        <v>201</v>
      </c>
      <c r="D99" t="s">
        <v>293</v>
      </c>
      <c r="E99" t="s">
        <v>346</v>
      </c>
      <c r="F99">
        <v>203</v>
      </c>
      <c r="G99" s="13" t="s">
        <v>143</v>
      </c>
      <c r="H99" s="15">
        <v>31727</v>
      </c>
      <c r="I99" t="s">
        <v>347</v>
      </c>
      <c r="J99" t="s">
        <v>308</v>
      </c>
      <c r="K99" t="s">
        <v>121</v>
      </c>
      <c r="L99" s="16">
        <f ca="1">DATEDIF(Table36[[#This Row],[DOB]],TODAY(),"y")</f>
        <v>35</v>
      </c>
      <c r="M99" s="17">
        <f>SUM(LEFT(Table36[[#This Row],[Height]],1), RIGHT(Table36[[#This Row],[Height]], LEN(Table36[[#This Row],[Height]])-2)/12)</f>
        <v>6</v>
      </c>
      <c r="N99" s="17">
        <f>Table36[[#This Row],[HeightFt]]*12</f>
        <v>72</v>
      </c>
      <c r="O99" s="18">
        <f>ROUND(Table36[[#This Row],[Weight]]/(Table36[[#This Row],[HtIn]]*Table36[[#This Row],[HtIn]])*703,0)</f>
        <v>28</v>
      </c>
      <c r="P99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1AA0C-8708-4EAB-8755-9EEFA8284AEB}">
  <dimension ref="A1:G44"/>
  <sheetViews>
    <sheetView workbookViewId="0">
      <selection activeCell="D12" sqref="D12"/>
    </sheetView>
  </sheetViews>
  <sheetFormatPr defaultRowHeight="14.5" x14ac:dyDescent="0.35"/>
  <cols>
    <col min="1" max="1" width="11.54296875" style="10" customWidth="1"/>
    <col min="2" max="2" width="8.7265625" style="10"/>
    <col min="3" max="3" width="9.54296875" style="10" customWidth="1"/>
    <col min="4" max="4" width="7.7265625" style="10" customWidth="1"/>
    <col min="5" max="5" width="7.26953125" style="11" customWidth="1"/>
    <col min="6" max="6" width="10.54296875" style="10" customWidth="1"/>
    <col min="7" max="7" width="10.1796875" style="10" bestFit="1" customWidth="1"/>
  </cols>
  <sheetData>
    <row r="1" spans="1:7" x14ac:dyDescent="0.3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3" t="s">
        <v>6</v>
      </c>
    </row>
    <row r="2" spans="1:7" x14ac:dyDescent="0.35">
      <c r="A2" s="5">
        <v>44202</v>
      </c>
      <c r="B2" s="6" t="s">
        <v>7</v>
      </c>
      <c r="C2" s="6" t="s">
        <v>8</v>
      </c>
      <c r="D2" s="3" t="s">
        <v>9</v>
      </c>
      <c r="E2" s="7">
        <v>95</v>
      </c>
      <c r="F2" s="8">
        <v>1.99</v>
      </c>
      <c r="G2" s="9">
        <v>189.05</v>
      </c>
    </row>
    <row r="3" spans="1:7" x14ac:dyDescent="0.35">
      <c r="A3" s="5">
        <v>44219</v>
      </c>
      <c r="B3" s="6" t="s">
        <v>10</v>
      </c>
      <c r="C3" s="6" t="s">
        <v>11</v>
      </c>
      <c r="D3" s="3" t="s">
        <v>12</v>
      </c>
      <c r="E3" s="7">
        <v>50</v>
      </c>
      <c r="F3" s="8">
        <v>19.989999999999998</v>
      </c>
      <c r="G3" s="9">
        <v>999.49999999999989</v>
      </c>
    </row>
    <row r="4" spans="1:7" x14ac:dyDescent="0.35">
      <c r="A4" s="5">
        <v>44236</v>
      </c>
      <c r="B4" s="6" t="s">
        <v>10</v>
      </c>
      <c r="C4" s="6" t="s">
        <v>13</v>
      </c>
      <c r="D4" s="3" t="s">
        <v>9</v>
      </c>
      <c r="E4" s="7">
        <v>36</v>
      </c>
      <c r="F4" s="8">
        <v>4.99</v>
      </c>
      <c r="G4" s="9">
        <v>179.64000000000001</v>
      </c>
    </row>
    <row r="5" spans="1:7" x14ac:dyDescent="0.35">
      <c r="A5" s="5">
        <v>44253</v>
      </c>
      <c r="B5" s="6" t="s">
        <v>10</v>
      </c>
      <c r="C5" s="6" t="s">
        <v>14</v>
      </c>
      <c r="D5" s="3" t="s">
        <v>15</v>
      </c>
      <c r="E5" s="7">
        <v>27</v>
      </c>
      <c r="F5" s="8">
        <v>19.989999999999998</v>
      </c>
      <c r="G5" s="9">
        <v>539.7299999999999</v>
      </c>
    </row>
    <row r="6" spans="1:7" x14ac:dyDescent="0.35">
      <c r="A6" s="5">
        <v>44270</v>
      </c>
      <c r="B6" s="6" t="s">
        <v>16</v>
      </c>
      <c r="C6" s="6" t="s">
        <v>17</v>
      </c>
      <c r="D6" s="3" t="s">
        <v>9</v>
      </c>
      <c r="E6" s="7">
        <v>56</v>
      </c>
      <c r="F6" s="8">
        <v>2.99</v>
      </c>
      <c r="G6" s="9">
        <v>167.44</v>
      </c>
    </row>
    <row r="7" spans="1:7" x14ac:dyDescent="0.35">
      <c r="A7" s="5">
        <v>44287</v>
      </c>
      <c r="B7" s="6" t="s">
        <v>7</v>
      </c>
      <c r="C7" s="6" t="s">
        <v>8</v>
      </c>
      <c r="D7" s="3" t="s">
        <v>12</v>
      </c>
      <c r="E7" s="7">
        <v>60</v>
      </c>
      <c r="F7" s="8">
        <v>4.99</v>
      </c>
      <c r="G7" s="9">
        <v>299.40000000000003</v>
      </c>
    </row>
    <row r="8" spans="1:7" x14ac:dyDescent="0.35">
      <c r="A8" s="5">
        <v>44304</v>
      </c>
      <c r="B8" s="6" t="s">
        <v>10</v>
      </c>
      <c r="C8" s="6" t="s">
        <v>18</v>
      </c>
      <c r="D8" s="3" t="s">
        <v>9</v>
      </c>
      <c r="E8" s="7">
        <v>75</v>
      </c>
      <c r="F8" s="8">
        <v>1.99</v>
      </c>
      <c r="G8" s="9">
        <v>149.25</v>
      </c>
    </row>
    <row r="9" spans="1:7" x14ac:dyDescent="0.35">
      <c r="A9" s="5">
        <v>44321</v>
      </c>
      <c r="B9" s="6" t="s">
        <v>10</v>
      </c>
      <c r="C9" s="6" t="s">
        <v>13</v>
      </c>
      <c r="D9" s="3" t="s">
        <v>9</v>
      </c>
      <c r="E9" s="7">
        <v>90</v>
      </c>
      <c r="F9" s="8">
        <v>4.99</v>
      </c>
      <c r="G9" s="9">
        <v>449.1</v>
      </c>
    </row>
    <row r="10" spans="1:7" x14ac:dyDescent="0.35">
      <c r="A10" s="5">
        <v>44338</v>
      </c>
      <c r="B10" s="6" t="s">
        <v>16</v>
      </c>
      <c r="C10" s="6" t="s">
        <v>19</v>
      </c>
      <c r="D10" s="3" t="s">
        <v>9</v>
      </c>
      <c r="E10" s="7">
        <v>32</v>
      </c>
      <c r="F10" s="8">
        <v>1.99</v>
      </c>
      <c r="G10" s="9">
        <v>63.68</v>
      </c>
    </row>
    <row r="11" spans="1:7" x14ac:dyDescent="0.35">
      <c r="A11" s="5">
        <v>44355</v>
      </c>
      <c r="B11" s="6" t="s">
        <v>7</v>
      </c>
      <c r="C11" s="6" t="s">
        <v>8</v>
      </c>
      <c r="D11" s="3" t="s">
        <v>12</v>
      </c>
      <c r="E11" s="7">
        <v>60</v>
      </c>
      <c r="F11" s="8">
        <v>8.99</v>
      </c>
      <c r="G11" s="9">
        <v>539.4</v>
      </c>
    </row>
    <row r="12" spans="1:7" x14ac:dyDescent="0.35">
      <c r="A12" s="5">
        <v>44372</v>
      </c>
      <c r="B12" s="6" t="s">
        <v>10</v>
      </c>
      <c r="C12" s="6" t="s">
        <v>20</v>
      </c>
      <c r="D12" s="3" t="s">
        <v>9</v>
      </c>
      <c r="E12" s="7">
        <v>90</v>
      </c>
      <c r="F12" s="8">
        <v>4.99</v>
      </c>
      <c r="G12" s="9">
        <v>449.1</v>
      </c>
    </row>
    <row r="13" spans="1:7" x14ac:dyDescent="0.35">
      <c r="A13" s="5">
        <v>44389</v>
      </c>
      <c r="B13" s="6" t="s">
        <v>7</v>
      </c>
      <c r="C13" s="6" t="s">
        <v>21</v>
      </c>
      <c r="D13" s="3" t="s">
        <v>12</v>
      </c>
      <c r="E13" s="7">
        <v>29</v>
      </c>
      <c r="F13" s="8">
        <v>1.99</v>
      </c>
      <c r="G13" s="9">
        <v>57.71</v>
      </c>
    </row>
    <row r="14" spans="1:7" x14ac:dyDescent="0.35">
      <c r="A14" s="5">
        <v>44406</v>
      </c>
      <c r="B14" s="6" t="s">
        <v>7</v>
      </c>
      <c r="C14" s="6" t="s">
        <v>22</v>
      </c>
      <c r="D14" s="3" t="s">
        <v>12</v>
      </c>
      <c r="E14" s="7">
        <v>81</v>
      </c>
      <c r="F14" s="8">
        <v>19.989999999999998</v>
      </c>
      <c r="G14" s="9">
        <v>1619.1899999999998</v>
      </c>
    </row>
    <row r="15" spans="1:7" x14ac:dyDescent="0.35">
      <c r="A15" s="5">
        <v>44423</v>
      </c>
      <c r="B15" s="6" t="s">
        <v>7</v>
      </c>
      <c r="C15" s="6" t="s">
        <v>8</v>
      </c>
      <c r="D15" s="3" t="s">
        <v>9</v>
      </c>
      <c r="E15" s="7">
        <v>35</v>
      </c>
      <c r="F15" s="8">
        <v>4.99</v>
      </c>
      <c r="G15" s="9">
        <v>174.65</v>
      </c>
    </row>
    <row r="16" spans="1:7" x14ac:dyDescent="0.35">
      <c r="A16" s="5">
        <v>44440</v>
      </c>
      <c r="B16" s="6" t="s">
        <v>10</v>
      </c>
      <c r="C16" s="6" t="s">
        <v>23</v>
      </c>
      <c r="D16" s="3" t="s">
        <v>24</v>
      </c>
      <c r="E16" s="7">
        <v>2</v>
      </c>
      <c r="F16" s="8">
        <v>125</v>
      </c>
      <c r="G16" s="9">
        <v>250</v>
      </c>
    </row>
    <row r="17" spans="1:7" x14ac:dyDescent="0.35">
      <c r="A17" s="5">
        <v>44457</v>
      </c>
      <c r="B17" s="6" t="s">
        <v>7</v>
      </c>
      <c r="C17" s="6" t="s">
        <v>8</v>
      </c>
      <c r="D17" s="3" t="s">
        <v>25</v>
      </c>
      <c r="E17" s="7">
        <v>16</v>
      </c>
      <c r="F17" s="8">
        <v>15.99</v>
      </c>
      <c r="G17" s="9">
        <v>255.84</v>
      </c>
    </row>
    <row r="18" spans="1:7" x14ac:dyDescent="0.35">
      <c r="A18" s="5">
        <v>44474</v>
      </c>
      <c r="B18" s="6" t="s">
        <v>10</v>
      </c>
      <c r="C18" s="6" t="s">
        <v>20</v>
      </c>
      <c r="D18" s="3" t="s">
        <v>12</v>
      </c>
      <c r="E18" s="7">
        <v>28</v>
      </c>
      <c r="F18" s="8">
        <v>8.99</v>
      </c>
      <c r="G18" s="9">
        <v>251.72</v>
      </c>
    </row>
    <row r="19" spans="1:7" x14ac:dyDescent="0.35">
      <c r="A19" s="5">
        <v>44491</v>
      </c>
      <c r="B19" s="6" t="s">
        <v>7</v>
      </c>
      <c r="C19" s="6" t="s">
        <v>8</v>
      </c>
      <c r="D19" s="3" t="s">
        <v>15</v>
      </c>
      <c r="E19" s="7">
        <v>64</v>
      </c>
      <c r="F19" s="8">
        <v>8.99</v>
      </c>
      <c r="G19" s="9">
        <v>575.36</v>
      </c>
    </row>
    <row r="20" spans="1:7" x14ac:dyDescent="0.35">
      <c r="A20" s="5">
        <v>44508</v>
      </c>
      <c r="B20" s="6" t="s">
        <v>7</v>
      </c>
      <c r="C20" s="6" t="s">
        <v>22</v>
      </c>
      <c r="D20" s="3" t="s">
        <v>15</v>
      </c>
      <c r="E20" s="7">
        <v>15</v>
      </c>
      <c r="F20" s="8">
        <v>19.989999999999998</v>
      </c>
      <c r="G20" s="9">
        <v>299.84999999999997</v>
      </c>
    </row>
    <row r="21" spans="1:7" x14ac:dyDescent="0.35">
      <c r="A21" s="5">
        <v>44525</v>
      </c>
      <c r="B21" s="6" t="s">
        <v>10</v>
      </c>
      <c r="C21" s="6" t="s">
        <v>11</v>
      </c>
      <c r="D21" s="3" t="s">
        <v>25</v>
      </c>
      <c r="E21" s="7">
        <v>96</v>
      </c>
      <c r="F21" s="8">
        <v>4.99</v>
      </c>
      <c r="G21" s="9">
        <v>479.04</v>
      </c>
    </row>
    <row r="22" spans="1:7" x14ac:dyDescent="0.35">
      <c r="A22" s="5">
        <v>44542</v>
      </c>
      <c r="B22" s="6" t="s">
        <v>10</v>
      </c>
      <c r="C22" s="6" t="s">
        <v>23</v>
      </c>
      <c r="D22" s="3" t="s">
        <v>9</v>
      </c>
      <c r="E22" s="7">
        <v>67</v>
      </c>
      <c r="F22" s="8">
        <v>1.29</v>
      </c>
      <c r="G22" s="9">
        <v>86.43</v>
      </c>
    </row>
    <row r="23" spans="1:7" x14ac:dyDescent="0.35">
      <c r="A23" s="5">
        <v>44559</v>
      </c>
      <c r="B23" s="6" t="s">
        <v>7</v>
      </c>
      <c r="C23" s="6" t="s">
        <v>22</v>
      </c>
      <c r="D23" s="3" t="s">
        <v>25</v>
      </c>
      <c r="E23" s="7">
        <v>74</v>
      </c>
      <c r="F23" s="8">
        <v>15.99</v>
      </c>
      <c r="G23" s="9">
        <v>1183.26</v>
      </c>
    </row>
    <row r="24" spans="1:7" x14ac:dyDescent="0.35">
      <c r="A24" s="5">
        <v>44576</v>
      </c>
      <c r="B24" s="6" t="s">
        <v>10</v>
      </c>
      <c r="C24" s="6" t="s">
        <v>14</v>
      </c>
      <c r="D24" s="3" t="s">
        <v>12</v>
      </c>
      <c r="E24" s="7">
        <v>46</v>
      </c>
      <c r="F24" s="8">
        <v>8.99</v>
      </c>
      <c r="G24" s="9">
        <v>413.54</v>
      </c>
    </row>
    <row r="25" spans="1:7" x14ac:dyDescent="0.35">
      <c r="A25" s="5">
        <v>44593</v>
      </c>
      <c r="B25" s="6" t="s">
        <v>10</v>
      </c>
      <c r="C25" s="6" t="s">
        <v>23</v>
      </c>
      <c r="D25" s="3" t="s">
        <v>12</v>
      </c>
      <c r="E25" s="7">
        <v>87</v>
      </c>
      <c r="F25" s="8">
        <v>15</v>
      </c>
      <c r="G25" s="9">
        <v>1305</v>
      </c>
    </row>
    <row r="26" spans="1:7" x14ac:dyDescent="0.35">
      <c r="A26" s="5">
        <v>44610</v>
      </c>
      <c r="B26" s="6" t="s">
        <v>7</v>
      </c>
      <c r="C26" s="6" t="s">
        <v>8</v>
      </c>
      <c r="D26" s="3" t="s">
        <v>12</v>
      </c>
      <c r="E26" s="7">
        <v>4</v>
      </c>
      <c r="F26" s="8">
        <v>4.99</v>
      </c>
      <c r="G26" s="9">
        <v>19.96</v>
      </c>
    </row>
    <row r="27" spans="1:7" x14ac:dyDescent="0.35">
      <c r="A27" s="5">
        <v>44627</v>
      </c>
      <c r="B27" s="6" t="s">
        <v>16</v>
      </c>
      <c r="C27" s="6" t="s">
        <v>17</v>
      </c>
      <c r="D27" s="3" t="s">
        <v>12</v>
      </c>
      <c r="E27" s="7">
        <v>7</v>
      </c>
      <c r="F27" s="8">
        <v>19.989999999999998</v>
      </c>
      <c r="G27" s="9">
        <v>139.92999999999998</v>
      </c>
    </row>
    <row r="28" spans="1:7" x14ac:dyDescent="0.35">
      <c r="A28" s="5">
        <v>44644</v>
      </c>
      <c r="B28" s="6" t="s">
        <v>10</v>
      </c>
      <c r="C28" s="6" t="s">
        <v>13</v>
      </c>
      <c r="D28" s="3" t="s">
        <v>25</v>
      </c>
      <c r="E28" s="7">
        <v>50</v>
      </c>
      <c r="F28" s="8">
        <v>4.99</v>
      </c>
      <c r="G28" s="9">
        <v>249.5</v>
      </c>
    </row>
    <row r="29" spans="1:7" x14ac:dyDescent="0.35">
      <c r="A29" s="5">
        <v>44661</v>
      </c>
      <c r="B29" s="6" t="s">
        <v>10</v>
      </c>
      <c r="C29" s="6" t="s">
        <v>18</v>
      </c>
      <c r="D29" s="3" t="s">
        <v>9</v>
      </c>
      <c r="E29" s="7">
        <v>66</v>
      </c>
      <c r="F29" s="8">
        <v>1.99</v>
      </c>
      <c r="G29" s="9">
        <v>131.34</v>
      </c>
    </row>
    <row r="30" spans="1:7" x14ac:dyDescent="0.35">
      <c r="A30" s="5">
        <v>44678</v>
      </c>
      <c r="B30" s="6" t="s">
        <v>7</v>
      </c>
      <c r="C30" s="6" t="s">
        <v>21</v>
      </c>
      <c r="D30" s="3" t="s">
        <v>15</v>
      </c>
      <c r="E30" s="7">
        <v>96</v>
      </c>
      <c r="F30" s="8">
        <v>4.99</v>
      </c>
      <c r="G30" s="9">
        <v>479.04</v>
      </c>
    </row>
    <row r="31" spans="1:7" x14ac:dyDescent="0.35">
      <c r="A31" s="5">
        <v>44695</v>
      </c>
      <c r="B31" s="6" t="s">
        <v>10</v>
      </c>
      <c r="C31" s="6" t="s">
        <v>14</v>
      </c>
      <c r="D31" s="3" t="s">
        <v>9</v>
      </c>
      <c r="E31" s="7">
        <v>53</v>
      </c>
      <c r="F31" s="8">
        <v>1.29</v>
      </c>
      <c r="G31" s="9">
        <v>68.37</v>
      </c>
    </row>
    <row r="32" spans="1:7" x14ac:dyDescent="0.35">
      <c r="A32" s="5">
        <v>44712</v>
      </c>
      <c r="B32" s="6" t="s">
        <v>10</v>
      </c>
      <c r="C32" s="6" t="s">
        <v>14</v>
      </c>
      <c r="D32" s="3" t="s">
        <v>12</v>
      </c>
      <c r="E32" s="7">
        <v>80</v>
      </c>
      <c r="F32" s="8">
        <v>8.99</v>
      </c>
      <c r="G32" s="9">
        <v>719.2</v>
      </c>
    </row>
    <row r="33" spans="1:7" x14ac:dyDescent="0.35">
      <c r="A33" s="5">
        <v>44729</v>
      </c>
      <c r="B33" s="6" t="s">
        <v>10</v>
      </c>
      <c r="C33" s="6" t="s">
        <v>11</v>
      </c>
      <c r="D33" s="3" t="s">
        <v>24</v>
      </c>
      <c r="E33" s="7">
        <v>5</v>
      </c>
      <c r="F33" s="8">
        <v>125</v>
      </c>
      <c r="G33" s="9">
        <v>625</v>
      </c>
    </row>
    <row r="34" spans="1:7" x14ac:dyDescent="0.35">
      <c r="A34" s="5">
        <v>44746</v>
      </c>
      <c r="B34" s="6" t="s">
        <v>7</v>
      </c>
      <c r="C34" s="6" t="s">
        <v>8</v>
      </c>
      <c r="D34" s="3" t="s">
        <v>25</v>
      </c>
      <c r="E34" s="7">
        <v>62</v>
      </c>
      <c r="F34" s="8">
        <v>4.99</v>
      </c>
      <c r="G34" s="9">
        <v>309.38</v>
      </c>
    </row>
    <row r="35" spans="1:7" x14ac:dyDescent="0.35">
      <c r="A35" s="5">
        <v>44763</v>
      </c>
      <c r="B35" s="6" t="s">
        <v>10</v>
      </c>
      <c r="C35" s="6" t="s">
        <v>20</v>
      </c>
      <c r="D35" s="3" t="s">
        <v>25</v>
      </c>
      <c r="E35" s="7">
        <v>55</v>
      </c>
      <c r="F35" s="8">
        <v>12.49</v>
      </c>
      <c r="G35" s="9">
        <v>686.95</v>
      </c>
    </row>
    <row r="36" spans="1:7" x14ac:dyDescent="0.35">
      <c r="A36" s="5">
        <v>44780</v>
      </c>
      <c r="B36" s="6" t="s">
        <v>10</v>
      </c>
      <c r="C36" s="6" t="s">
        <v>11</v>
      </c>
      <c r="D36" s="3" t="s">
        <v>25</v>
      </c>
      <c r="E36" s="7">
        <v>42</v>
      </c>
      <c r="F36" s="8">
        <v>23.95</v>
      </c>
      <c r="G36" s="9">
        <v>1005.9</v>
      </c>
    </row>
    <row r="37" spans="1:7" x14ac:dyDescent="0.35">
      <c r="A37" s="5">
        <v>44797</v>
      </c>
      <c r="B37" s="6" t="s">
        <v>16</v>
      </c>
      <c r="C37" s="6" t="s">
        <v>17</v>
      </c>
      <c r="D37" s="3" t="s">
        <v>24</v>
      </c>
      <c r="E37" s="7">
        <v>3</v>
      </c>
      <c r="F37" s="8">
        <v>275</v>
      </c>
      <c r="G37" s="9">
        <v>825</v>
      </c>
    </row>
    <row r="38" spans="1:7" x14ac:dyDescent="0.35">
      <c r="A38" s="5">
        <v>44814</v>
      </c>
      <c r="B38" s="6" t="s">
        <v>10</v>
      </c>
      <c r="C38" s="6" t="s">
        <v>14</v>
      </c>
      <c r="D38" s="3" t="s">
        <v>9</v>
      </c>
      <c r="E38" s="7">
        <v>7</v>
      </c>
      <c r="F38" s="8">
        <v>1.29</v>
      </c>
      <c r="G38" s="9">
        <v>9.0300000000000011</v>
      </c>
    </row>
    <row r="39" spans="1:7" x14ac:dyDescent="0.35">
      <c r="A39" s="5">
        <v>44831</v>
      </c>
      <c r="B39" s="6" t="s">
        <v>16</v>
      </c>
      <c r="C39" s="6" t="s">
        <v>17</v>
      </c>
      <c r="D39" s="3" t="s">
        <v>15</v>
      </c>
      <c r="E39" s="7">
        <v>76</v>
      </c>
      <c r="F39" s="8">
        <v>1.99</v>
      </c>
      <c r="G39" s="9">
        <v>151.24</v>
      </c>
    </row>
    <row r="40" spans="1:7" x14ac:dyDescent="0.35">
      <c r="A40" s="5">
        <v>44848</v>
      </c>
      <c r="B40" s="6" t="s">
        <v>16</v>
      </c>
      <c r="C40" s="6" t="s">
        <v>19</v>
      </c>
      <c r="D40" s="3" t="s">
        <v>12</v>
      </c>
      <c r="E40" s="7">
        <v>57</v>
      </c>
      <c r="F40" s="8">
        <v>19.989999999999998</v>
      </c>
      <c r="G40" s="9">
        <v>1139.4299999999998</v>
      </c>
    </row>
    <row r="41" spans="1:7" x14ac:dyDescent="0.35">
      <c r="A41" s="5">
        <v>44865</v>
      </c>
      <c r="B41" s="6" t="s">
        <v>10</v>
      </c>
      <c r="C41" s="6" t="s">
        <v>18</v>
      </c>
      <c r="D41" s="3" t="s">
        <v>9</v>
      </c>
      <c r="E41" s="7">
        <v>14</v>
      </c>
      <c r="F41" s="8">
        <v>1.29</v>
      </c>
      <c r="G41" s="9">
        <v>18.060000000000002</v>
      </c>
    </row>
    <row r="42" spans="1:7" x14ac:dyDescent="0.35">
      <c r="A42" s="5">
        <v>44882</v>
      </c>
      <c r="B42" s="6" t="s">
        <v>10</v>
      </c>
      <c r="C42" s="6" t="s">
        <v>13</v>
      </c>
      <c r="D42" s="3" t="s">
        <v>12</v>
      </c>
      <c r="E42" s="7">
        <v>11</v>
      </c>
      <c r="F42" s="8">
        <v>4.99</v>
      </c>
      <c r="G42" s="9">
        <v>54.89</v>
      </c>
    </row>
    <row r="43" spans="1:7" x14ac:dyDescent="0.35">
      <c r="A43" s="5">
        <v>44899</v>
      </c>
      <c r="B43" s="6" t="s">
        <v>10</v>
      </c>
      <c r="C43" s="6" t="s">
        <v>13</v>
      </c>
      <c r="D43" s="3" t="s">
        <v>12</v>
      </c>
      <c r="E43" s="7">
        <v>94</v>
      </c>
      <c r="F43" s="8">
        <v>19.989999999999998</v>
      </c>
      <c r="G43" s="9">
        <v>1879.06</v>
      </c>
    </row>
    <row r="44" spans="1:7" x14ac:dyDescent="0.35">
      <c r="A44" s="5">
        <v>44916</v>
      </c>
      <c r="B44" s="6" t="s">
        <v>10</v>
      </c>
      <c r="C44" s="6" t="s">
        <v>18</v>
      </c>
      <c r="D44" s="3" t="s">
        <v>12</v>
      </c>
      <c r="E44" s="7">
        <v>28</v>
      </c>
      <c r="F44" s="8">
        <v>4.99</v>
      </c>
      <c r="G44" s="9">
        <v>139.72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987AF-61CF-4EAF-9D6B-24B153C6A10D}">
  <dimension ref="A1:P99"/>
  <sheetViews>
    <sheetView workbookViewId="0">
      <selection sqref="A1:XFD1048576"/>
    </sheetView>
  </sheetViews>
  <sheetFormatPr defaultRowHeight="14.5" x14ac:dyDescent="0.35"/>
  <cols>
    <col min="1" max="1" width="8.26953125" bestFit="1" customWidth="1"/>
    <col min="2" max="3" width="12.54296875" customWidth="1"/>
    <col min="4" max="5" width="12.7265625" customWidth="1"/>
    <col min="6" max="6" width="6.7265625" customWidth="1"/>
    <col min="7" max="7" width="7.1796875" style="13" customWidth="1"/>
    <col min="8" max="8" width="10.7265625" bestFit="1" customWidth="1"/>
    <col min="9" max="9" width="15.54296875" style="13" bestFit="1" customWidth="1"/>
    <col min="10" max="10" width="7.26953125" bestFit="1" customWidth="1"/>
    <col min="11" max="11" width="8.453125" bestFit="1" customWidth="1"/>
    <col min="12" max="12" width="6.81640625" customWidth="1"/>
    <col min="13" max="13" width="8.26953125" style="13" customWidth="1"/>
    <col min="14" max="14" width="7.26953125" style="13" customWidth="1"/>
    <col min="15" max="15" width="7.81640625" customWidth="1"/>
    <col min="16" max="16" width="8.26953125" style="13" customWidth="1"/>
    <col min="17" max="17" width="8.81640625" bestFit="1" customWidth="1"/>
  </cols>
  <sheetData>
    <row r="1" spans="1:16" ht="18.5" x14ac:dyDescent="0.45">
      <c r="A1" s="12" t="s">
        <v>26</v>
      </c>
      <c r="H1" t="s">
        <v>27</v>
      </c>
      <c r="L1" s="13"/>
      <c r="O1" s="13"/>
      <c r="P1"/>
    </row>
    <row r="2" spans="1:16" x14ac:dyDescent="0.35">
      <c r="I2"/>
      <c r="L2" s="13"/>
      <c r="O2" s="13"/>
      <c r="P2"/>
    </row>
    <row r="3" spans="1:16" x14ac:dyDescent="0.35">
      <c r="A3" t="s">
        <v>28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 s="13" t="s">
        <v>34</v>
      </c>
      <c r="H3" t="s">
        <v>35</v>
      </c>
      <c r="I3" t="s">
        <v>36</v>
      </c>
      <c r="J3" t="s">
        <v>37</v>
      </c>
      <c r="K3" t="s">
        <v>38</v>
      </c>
      <c r="L3" s="13" t="s">
        <v>39</v>
      </c>
      <c r="M3" s="13" t="s">
        <v>40</v>
      </c>
      <c r="N3" s="14" t="s">
        <v>41</v>
      </c>
      <c r="O3" s="14" t="s">
        <v>42</v>
      </c>
      <c r="P3"/>
    </row>
    <row r="4" spans="1:16" x14ac:dyDescent="0.35">
      <c r="A4">
        <v>1</v>
      </c>
      <c r="B4" t="s">
        <v>43</v>
      </c>
      <c r="C4" t="s">
        <v>44</v>
      </c>
      <c r="D4" t="s">
        <v>45</v>
      </c>
      <c r="E4" t="s">
        <v>46</v>
      </c>
      <c r="F4">
        <v>148</v>
      </c>
      <c r="G4" s="13" t="s">
        <v>47</v>
      </c>
      <c r="H4" s="15">
        <v>31820</v>
      </c>
      <c r="I4" t="s">
        <v>48</v>
      </c>
      <c r="J4" t="s">
        <v>49</v>
      </c>
      <c r="K4" t="s">
        <v>50</v>
      </c>
      <c r="L4" s="16">
        <f ca="1">DATEDIF(Table3[[#This Row],[DOB]],TODAY(),"y")</f>
        <v>35</v>
      </c>
      <c r="M4" s="17">
        <f>SUM(LEFT(Table3[[#This Row],[Height]],1), RIGHT(Table3[[#This Row],[Height]], LEN(Table3[[#This Row],[Height]])-2)/12)</f>
        <v>5.583333333333333</v>
      </c>
      <c r="N4" s="17">
        <f>Table3[[#This Row],[HeightFt]]*12</f>
        <v>67</v>
      </c>
      <c r="O4" s="18">
        <f>ROUND(Table3[[#This Row],[Weight]]/(Table3[[#This Row],[HtIn]]*Table3[[#This Row],[HtIn]])*703,0)</f>
        <v>23</v>
      </c>
      <c r="P4"/>
    </row>
    <row r="5" spans="1:16" x14ac:dyDescent="0.35">
      <c r="A5">
        <v>2</v>
      </c>
      <c r="B5" t="s">
        <v>43</v>
      </c>
      <c r="C5" t="s">
        <v>44</v>
      </c>
      <c r="D5" t="s">
        <v>51</v>
      </c>
      <c r="E5" t="s">
        <v>52</v>
      </c>
      <c r="F5">
        <v>148</v>
      </c>
      <c r="G5" s="13" t="s">
        <v>53</v>
      </c>
      <c r="H5" s="15">
        <v>32775</v>
      </c>
      <c r="I5" t="s">
        <v>54</v>
      </c>
      <c r="J5" t="s">
        <v>49</v>
      </c>
      <c r="K5" t="s">
        <v>50</v>
      </c>
      <c r="L5" s="16">
        <f ca="1">DATEDIF(Table3[[#This Row],[DOB]],TODAY(),"y")</f>
        <v>32</v>
      </c>
      <c r="M5" s="17">
        <f>SUM(LEFT(Table3[[#This Row],[Height]],1), RIGHT(Table3[[#This Row],[Height]], LEN(Table3[[#This Row],[Height]])-2)/12)</f>
        <v>5.75</v>
      </c>
      <c r="N5" s="17">
        <f>Table3[[#This Row],[HeightFt]]*12</f>
        <v>69</v>
      </c>
      <c r="O5" s="18">
        <f>ROUND(Table3[[#This Row],[Weight]]/(Table3[[#This Row],[HtIn]]*Table3[[#This Row],[HtIn]])*703,0)</f>
        <v>22</v>
      </c>
      <c r="P5"/>
    </row>
    <row r="6" spans="1:16" x14ac:dyDescent="0.35">
      <c r="A6">
        <v>3</v>
      </c>
      <c r="B6" t="s">
        <v>43</v>
      </c>
      <c r="C6" t="s">
        <v>44</v>
      </c>
      <c r="D6" t="s">
        <v>55</v>
      </c>
      <c r="E6" t="s">
        <v>56</v>
      </c>
      <c r="F6">
        <v>156</v>
      </c>
      <c r="G6" s="13" t="s">
        <v>57</v>
      </c>
      <c r="H6" s="15">
        <v>34459</v>
      </c>
      <c r="I6" t="s">
        <v>58</v>
      </c>
      <c r="J6" t="s">
        <v>49</v>
      </c>
      <c r="K6" t="s">
        <v>50</v>
      </c>
      <c r="L6" s="16">
        <f ca="1">DATEDIF(Table3[[#This Row],[DOB]],TODAY(),"y")</f>
        <v>27</v>
      </c>
      <c r="M6" s="17">
        <f>SUM(LEFT(Table3[[#This Row],[Height]],1), RIGHT(Table3[[#This Row],[Height]], LEN(Table3[[#This Row],[Height]])-2)/12)</f>
        <v>5.833333333333333</v>
      </c>
      <c r="N6" s="17">
        <f>Table3[[#This Row],[HeightFt]]*12</f>
        <v>70</v>
      </c>
      <c r="O6" s="18">
        <f>ROUND(Table3[[#This Row],[Weight]]/(Table3[[#This Row],[HtIn]]*Table3[[#This Row],[HtIn]])*703,0)</f>
        <v>22</v>
      </c>
      <c r="P6"/>
    </row>
    <row r="7" spans="1:16" x14ac:dyDescent="0.35">
      <c r="A7">
        <v>4</v>
      </c>
      <c r="B7" t="s">
        <v>43</v>
      </c>
      <c r="C7" t="s">
        <v>44</v>
      </c>
      <c r="D7" t="s">
        <v>59</v>
      </c>
      <c r="E7" t="s">
        <v>60</v>
      </c>
      <c r="F7">
        <v>172</v>
      </c>
      <c r="G7" s="13" t="s">
        <v>57</v>
      </c>
      <c r="H7" s="15">
        <v>32674</v>
      </c>
      <c r="I7" t="s">
        <v>61</v>
      </c>
      <c r="J7" t="s">
        <v>49</v>
      </c>
      <c r="K7" t="s">
        <v>50</v>
      </c>
      <c r="L7" s="16">
        <f ca="1">DATEDIF(Table3[[#This Row],[DOB]],TODAY(),"y")</f>
        <v>32</v>
      </c>
      <c r="M7" s="17">
        <f>SUM(LEFT(Table3[[#This Row],[Height]],1), RIGHT(Table3[[#This Row],[Height]], LEN(Table3[[#This Row],[Height]])-2)/12)</f>
        <v>5.833333333333333</v>
      </c>
      <c r="N7" s="17">
        <f>Table3[[#This Row],[HeightFt]]*12</f>
        <v>70</v>
      </c>
      <c r="O7" s="18">
        <f>ROUND(Table3[[#This Row],[Weight]]/(Table3[[#This Row],[HtIn]]*Table3[[#This Row],[HtIn]])*703,0)</f>
        <v>25</v>
      </c>
      <c r="P7"/>
    </row>
    <row r="8" spans="1:16" x14ac:dyDescent="0.35">
      <c r="A8">
        <v>5</v>
      </c>
      <c r="B8" t="s">
        <v>43</v>
      </c>
      <c r="C8" t="s">
        <v>44</v>
      </c>
      <c r="D8" t="s">
        <v>62</v>
      </c>
      <c r="E8" t="s">
        <v>63</v>
      </c>
      <c r="F8">
        <v>144</v>
      </c>
      <c r="G8" s="13" t="s">
        <v>64</v>
      </c>
      <c r="H8" s="15">
        <v>33670</v>
      </c>
      <c r="I8" t="s">
        <v>65</v>
      </c>
      <c r="J8" t="s">
        <v>66</v>
      </c>
      <c r="K8" t="s">
        <v>50</v>
      </c>
      <c r="L8" s="16">
        <f ca="1">DATEDIF(Table3[[#This Row],[DOB]],TODAY(),"y")</f>
        <v>29</v>
      </c>
      <c r="M8" s="17">
        <f>SUM(LEFT(Table3[[#This Row],[Height]],1), RIGHT(Table3[[#This Row],[Height]], LEN(Table3[[#This Row],[Height]])-2)/12)</f>
        <v>5.416666666666667</v>
      </c>
      <c r="N8" s="17">
        <f>Table3[[#This Row],[HeightFt]]*12</f>
        <v>65</v>
      </c>
      <c r="O8" s="18">
        <f>ROUND(Table3[[#This Row],[Weight]]/(Table3[[#This Row],[HtIn]]*Table3[[#This Row],[HtIn]])*703,0)</f>
        <v>24</v>
      </c>
      <c r="P8"/>
    </row>
    <row r="9" spans="1:16" x14ac:dyDescent="0.35">
      <c r="A9">
        <v>6</v>
      </c>
      <c r="B9" t="s">
        <v>43</v>
      </c>
      <c r="C9" t="s">
        <v>44</v>
      </c>
      <c r="D9" t="s">
        <v>67</v>
      </c>
      <c r="E9" t="s">
        <v>68</v>
      </c>
      <c r="F9">
        <v>159</v>
      </c>
      <c r="G9" s="13" t="s">
        <v>69</v>
      </c>
      <c r="H9" s="15">
        <v>33610</v>
      </c>
      <c r="I9" t="s">
        <v>70</v>
      </c>
      <c r="J9" t="s">
        <v>71</v>
      </c>
      <c r="K9" t="s">
        <v>50</v>
      </c>
      <c r="L9" s="16">
        <f ca="1">DATEDIF(Table3[[#This Row],[DOB]],TODAY(),"y")</f>
        <v>30</v>
      </c>
      <c r="M9" s="17">
        <f>SUM(LEFT(Table3[[#This Row],[Height]],1), RIGHT(Table3[[#This Row],[Height]], LEN(Table3[[#This Row],[Height]])-2)/12)</f>
        <v>5.5</v>
      </c>
      <c r="N9" s="17">
        <f>Table3[[#This Row],[HeightFt]]*12</f>
        <v>66</v>
      </c>
      <c r="O9" s="18">
        <f>ROUND(Table3[[#This Row],[Weight]]/(Table3[[#This Row],[HtIn]]*Table3[[#This Row],[HtIn]])*703,0)</f>
        <v>26</v>
      </c>
      <c r="P9"/>
    </row>
    <row r="10" spans="1:16" x14ac:dyDescent="0.35">
      <c r="A10">
        <v>7</v>
      </c>
      <c r="B10" t="s">
        <v>43</v>
      </c>
      <c r="C10" t="s">
        <v>44</v>
      </c>
      <c r="D10" t="s">
        <v>72</v>
      </c>
      <c r="E10" t="s">
        <v>73</v>
      </c>
      <c r="F10">
        <v>150</v>
      </c>
      <c r="G10" s="13" t="s">
        <v>74</v>
      </c>
      <c r="H10" s="15">
        <v>33121</v>
      </c>
      <c r="I10" t="s">
        <v>75</v>
      </c>
      <c r="J10" t="s">
        <v>76</v>
      </c>
      <c r="K10" t="s">
        <v>50</v>
      </c>
      <c r="L10" s="16">
        <f ca="1">DATEDIF(Table3[[#This Row],[DOB]],TODAY(),"y")</f>
        <v>31</v>
      </c>
      <c r="M10" s="17">
        <f>SUM(LEFT(Table3[[#This Row],[Height]],1), RIGHT(Table3[[#This Row],[Height]], LEN(Table3[[#This Row],[Height]])-2)/12)</f>
        <v>5.666666666666667</v>
      </c>
      <c r="N10" s="17">
        <f>Table3[[#This Row],[HeightFt]]*12</f>
        <v>68</v>
      </c>
      <c r="O10" s="18">
        <f>ROUND(Table3[[#This Row],[Weight]]/(Table3[[#This Row],[HtIn]]*Table3[[#This Row],[HtIn]])*703,0)</f>
        <v>23</v>
      </c>
      <c r="P10"/>
    </row>
    <row r="11" spans="1:16" x14ac:dyDescent="0.35">
      <c r="A11">
        <v>8</v>
      </c>
      <c r="B11" t="s">
        <v>43</v>
      </c>
      <c r="C11" t="s">
        <v>44</v>
      </c>
      <c r="D11" t="s">
        <v>77</v>
      </c>
      <c r="E11" t="s">
        <v>78</v>
      </c>
      <c r="F11">
        <v>156</v>
      </c>
      <c r="G11" s="13" t="s">
        <v>53</v>
      </c>
      <c r="H11" s="15">
        <v>33362</v>
      </c>
      <c r="I11" t="s">
        <v>79</v>
      </c>
      <c r="J11" t="s">
        <v>49</v>
      </c>
      <c r="K11" t="s">
        <v>50</v>
      </c>
      <c r="L11" s="16">
        <f ca="1">DATEDIF(Table3[[#This Row],[DOB]],TODAY(),"y")</f>
        <v>30</v>
      </c>
      <c r="M11" s="17">
        <f>SUM(LEFT(Table3[[#This Row],[Height]],1), RIGHT(Table3[[#This Row],[Height]], LEN(Table3[[#This Row],[Height]])-2)/12)</f>
        <v>5.75</v>
      </c>
      <c r="N11" s="17">
        <f>Table3[[#This Row],[HeightFt]]*12</f>
        <v>69</v>
      </c>
      <c r="O11" s="18">
        <f>ROUND(Table3[[#This Row],[Weight]]/(Table3[[#This Row],[HtIn]]*Table3[[#This Row],[HtIn]])*703,0)</f>
        <v>23</v>
      </c>
      <c r="P11"/>
    </row>
    <row r="12" spans="1:16" x14ac:dyDescent="0.35">
      <c r="A12">
        <v>9</v>
      </c>
      <c r="B12" t="s">
        <v>43</v>
      </c>
      <c r="C12" t="s">
        <v>44</v>
      </c>
      <c r="D12" t="s">
        <v>80</v>
      </c>
      <c r="E12" t="s">
        <v>81</v>
      </c>
      <c r="F12">
        <v>140</v>
      </c>
      <c r="G12" s="13" t="s">
        <v>74</v>
      </c>
      <c r="H12" s="15">
        <v>34703</v>
      </c>
      <c r="I12" t="s">
        <v>82</v>
      </c>
      <c r="J12" t="s">
        <v>49</v>
      </c>
      <c r="K12" t="s">
        <v>50</v>
      </c>
      <c r="L12" s="16">
        <f ca="1">DATEDIF(Table3[[#This Row],[DOB]],TODAY(),"y")</f>
        <v>27</v>
      </c>
      <c r="M12" s="17">
        <f>SUM(LEFT(Table3[[#This Row],[Height]],1), RIGHT(Table3[[#This Row],[Height]], LEN(Table3[[#This Row],[Height]])-2)/12)</f>
        <v>5.666666666666667</v>
      </c>
      <c r="N12" s="17">
        <f>Table3[[#This Row],[HeightFt]]*12</f>
        <v>68</v>
      </c>
      <c r="O12" s="18">
        <f>ROUND(Table3[[#This Row],[Weight]]/(Table3[[#This Row],[HtIn]]*Table3[[#This Row],[HtIn]])*703,0)</f>
        <v>21</v>
      </c>
      <c r="P12"/>
    </row>
    <row r="13" spans="1:16" x14ac:dyDescent="0.35">
      <c r="A13">
        <v>10</v>
      </c>
      <c r="B13" t="s">
        <v>43</v>
      </c>
      <c r="C13" t="s">
        <v>44</v>
      </c>
      <c r="D13" t="s">
        <v>83</v>
      </c>
      <c r="E13" t="s">
        <v>84</v>
      </c>
      <c r="F13">
        <v>170</v>
      </c>
      <c r="G13" s="13" t="s">
        <v>47</v>
      </c>
      <c r="H13" s="15">
        <v>32300</v>
      </c>
      <c r="I13" t="s">
        <v>85</v>
      </c>
      <c r="J13" t="s">
        <v>49</v>
      </c>
      <c r="K13" t="s">
        <v>50</v>
      </c>
      <c r="L13" s="16">
        <f ca="1">DATEDIF(Table3[[#This Row],[DOB]],TODAY(),"y")</f>
        <v>33</v>
      </c>
      <c r="M13" s="17">
        <f>SUM(LEFT(Table3[[#This Row],[Height]],1), RIGHT(Table3[[#This Row],[Height]], LEN(Table3[[#This Row],[Height]])-2)/12)</f>
        <v>5.583333333333333</v>
      </c>
      <c r="N13" s="17">
        <f>Table3[[#This Row],[HeightFt]]*12</f>
        <v>67</v>
      </c>
      <c r="O13" s="18">
        <f>ROUND(Table3[[#This Row],[Weight]]/(Table3[[#This Row],[HtIn]]*Table3[[#This Row],[HtIn]])*703,0)</f>
        <v>27</v>
      </c>
      <c r="P13"/>
    </row>
    <row r="14" spans="1:16" x14ac:dyDescent="0.35">
      <c r="A14">
        <v>11</v>
      </c>
      <c r="B14" t="s">
        <v>43</v>
      </c>
      <c r="C14" t="s">
        <v>44</v>
      </c>
      <c r="D14" t="s">
        <v>86</v>
      </c>
      <c r="E14" t="s">
        <v>87</v>
      </c>
      <c r="F14">
        <v>180</v>
      </c>
      <c r="G14" s="13" t="s">
        <v>57</v>
      </c>
      <c r="H14" s="15">
        <v>33163</v>
      </c>
      <c r="I14" t="s">
        <v>88</v>
      </c>
      <c r="J14" t="s">
        <v>49</v>
      </c>
      <c r="K14" t="s">
        <v>50</v>
      </c>
      <c r="L14" s="16">
        <f ca="1">DATEDIF(Table3[[#This Row],[DOB]],TODAY(),"y")</f>
        <v>31</v>
      </c>
      <c r="M14" s="17">
        <f>SUM(LEFT(Table3[[#This Row],[Height]],1), RIGHT(Table3[[#This Row],[Height]], LEN(Table3[[#This Row],[Height]])-2)/12)</f>
        <v>5.833333333333333</v>
      </c>
      <c r="N14" s="17">
        <f>Table3[[#This Row],[HeightFt]]*12</f>
        <v>70</v>
      </c>
      <c r="O14" s="18">
        <f>ROUND(Table3[[#This Row],[Weight]]/(Table3[[#This Row],[HtIn]]*Table3[[#This Row],[HtIn]])*703,0)</f>
        <v>26</v>
      </c>
      <c r="P14"/>
    </row>
    <row r="15" spans="1:16" x14ac:dyDescent="0.35">
      <c r="A15">
        <v>12</v>
      </c>
      <c r="B15" t="s">
        <v>43</v>
      </c>
      <c r="C15" t="s">
        <v>44</v>
      </c>
      <c r="D15" t="s">
        <v>89</v>
      </c>
      <c r="E15" t="s">
        <v>90</v>
      </c>
      <c r="F15">
        <v>130</v>
      </c>
      <c r="G15" s="13" t="s">
        <v>47</v>
      </c>
      <c r="H15" s="15">
        <v>35031</v>
      </c>
      <c r="I15" t="s">
        <v>91</v>
      </c>
      <c r="J15" t="s">
        <v>92</v>
      </c>
      <c r="K15" t="s">
        <v>50</v>
      </c>
      <c r="L15" s="16">
        <f ca="1">DATEDIF(Table3[[#This Row],[DOB]],TODAY(),"y")</f>
        <v>26</v>
      </c>
      <c r="M15" s="17">
        <f>SUM(LEFT(Table3[[#This Row],[Height]],1), RIGHT(Table3[[#This Row],[Height]], LEN(Table3[[#This Row],[Height]])-2)/12)</f>
        <v>5.583333333333333</v>
      </c>
      <c r="N15" s="17">
        <f>Table3[[#This Row],[HeightFt]]*12</f>
        <v>67</v>
      </c>
      <c r="O15" s="18">
        <f>ROUND(Table3[[#This Row],[Weight]]/(Table3[[#This Row],[HtIn]]*Table3[[#This Row],[HtIn]])*703,0)</f>
        <v>20</v>
      </c>
      <c r="P15"/>
    </row>
    <row r="16" spans="1:16" x14ac:dyDescent="0.35">
      <c r="A16">
        <v>13</v>
      </c>
      <c r="B16" t="s">
        <v>43</v>
      </c>
      <c r="C16" t="s">
        <v>44</v>
      </c>
      <c r="D16" t="s">
        <v>93</v>
      </c>
      <c r="E16" t="s">
        <v>94</v>
      </c>
      <c r="F16">
        <v>160</v>
      </c>
      <c r="G16" s="13" t="s">
        <v>47</v>
      </c>
      <c r="H16" s="15">
        <v>33325</v>
      </c>
      <c r="I16" t="s">
        <v>95</v>
      </c>
      <c r="J16" t="s">
        <v>71</v>
      </c>
      <c r="K16" t="s">
        <v>50</v>
      </c>
      <c r="L16" s="16">
        <f ca="1">DATEDIF(Table3[[#This Row],[DOB]],TODAY(),"y")</f>
        <v>30</v>
      </c>
      <c r="M16" s="17">
        <f>SUM(LEFT(Table3[[#This Row],[Height]],1), RIGHT(Table3[[#This Row],[Height]], LEN(Table3[[#This Row],[Height]])-2)/12)</f>
        <v>5.583333333333333</v>
      </c>
      <c r="N16" s="17">
        <f>Table3[[#This Row],[HeightFt]]*12</f>
        <v>67</v>
      </c>
      <c r="O16" s="18">
        <f>ROUND(Table3[[#This Row],[Weight]]/(Table3[[#This Row],[HtIn]]*Table3[[#This Row],[HtIn]])*703,0)</f>
        <v>25</v>
      </c>
      <c r="P16"/>
    </row>
    <row r="17" spans="1:16" x14ac:dyDescent="0.35">
      <c r="A17">
        <v>14</v>
      </c>
      <c r="B17" t="s">
        <v>43</v>
      </c>
      <c r="C17" t="s">
        <v>44</v>
      </c>
      <c r="D17" t="s">
        <v>96</v>
      </c>
      <c r="E17" t="s">
        <v>97</v>
      </c>
      <c r="F17">
        <v>155</v>
      </c>
      <c r="G17" s="13" t="s">
        <v>47</v>
      </c>
      <c r="H17" s="15">
        <v>34165</v>
      </c>
      <c r="I17" t="s">
        <v>98</v>
      </c>
      <c r="J17" t="s">
        <v>66</v>
      </c>
      <c r="K17" t="s">
        <v>50</v>
      </c>
      <c r="L17" s="16">
        <f ca="1">DATEDIF(Table3[[#This Row],[DOB]],TODAY(),"y")</f>
        <v>28</v>
      </c>
      <c r="M17" s="17">
        <f>SUM(LEFT(Table3[[#This Row],[Height]],1), RIGHT(Table3[[#This Row],[Height]], LEN(Table3[[#This Row],[Height]])-2)/12)</f>
        <v>5.583333333333333</v>
      </c>
      <c r="N17" s="17">
        <f>Table3[[#This Row],[HeightFt]]*12</f>
        <v>67</v>
      </c>
      <c r="O17" s="18">
        <f>ROUND(Table3[[#This Row],[Weight]]/(Table3[[#This Row],[HtIn]]*Table3[[#This Row],[HtIn]])*703,0)</f>
        <v>24</v>
      </c>
      <c r="P17"/>
    </row>
    <row r="18" spans="1:16" x14ac:dyDescent="0.35">
      <c r="A18">
        <v>15</v>
      </c>
      <c r="B18" t="s">
        <v>43</v>
      </c>
      <c r="C18" t="s">
        <v>44</v>
      </c>
      <c r="D18" t="s">
        <v>99</v>
      </c>
      <c r="E18" t="s">
        <v>100</v>
      </c>
      <c r="F18">
        <v>139</v>
      </c>
      <c r="G18" s="13" t="s">
        <v>69</v>
      </c>
      <c r="H18" s="15">
        <v>32282</v>
      </c>
      <c r="I18" t="s">
        <v>101</v>
      </c>
      <c r="J18" t="s">
        <v>76</v>
      </c>
      <c r="K18" t="s">
        <v>102</v>
      </c>
      <c r="L18" s="16">
        <f ca="1">DATEDIF(Table3[[#This Row],[DOB]],TODAY(),"y")</f>
        <v>33</v>
      </c>
      <c r="M18" s="17">
        <f>SUM(LEFT(Table3[[#This Row],[Height]],1), RIGHT(Table3[[#This Row],[Height]], LEN(Table3[[#This Row],[Height]])-2)/12)</f>
        <v>5.5</v>
      </c>
      <c r="N18" s="17">
        <f>Table3[[#This Row],[HeightFt]]*12</f>
        <v>66</v>
      </c>
      <c r="O18" s="18">
        <f>ROUND(Table3[[#This Row],[Weight]]/(Table3[[#This Row],[HtIn]]*Table3[[#This Row],[HtIn]])*703,0)</f>
        <v>22</v>
      </c>
      <c r="P18"/>
    </row>
    <row r="19" spans="1:16" x14ac:dyDescent="0.35">
      <c r="A19">
        <v>16</v>
      </c>
      <c r="B19" t="s">
        <v>43</v>
      </c>
      <c r="C19" t="s">
        <v>44</v>
      </c>
      <c r="D19" t="s">
        <v>103</v>
      </c>
      <c r="E19" t="s">
        <v>104</v>
      </c>
      <c r="F19">
        <v>180</v>
      </c>
      <c r="G19" s="13" t="s">
        <v>69</v>
      </c>
      <c r="H19" s="15">
        <v>33888</v>
      </c>
      <c r="I19" t="s">
        <v>105</v>
      </c>
      <c r="J19" t="s">
        <v>76</v>
      </c>
      <c r="K19" t="s">
        <v>102</v>
      </c>
      <c r="L19" s="16">
        <f ca="1">DATEDIF(Table3[[#This Row],[DOB]],TODAY(),"y")</f>
        <v>29</v>
      </c>
      <c r="M19" s="17">
        <f>SUM(LEFT(Table3[[#This Row],[Height]],1), RIGHT(Table3[[#This Row],[Height]], LEN(Table3[[#This Row],[Height]])-2)/12)</f>
        <v>5.5</v>
      </c>
      <c r="N19" s="17">
        <f>Table3[[#This Row],[HeightFt]]*12</f>
        <v>66</v>
      </c>
      <c r="O19" s="18">
        <f>ROUND(Table3[[#This Row],[Weight]]/(Table3[[#This Row],[HtIn]]*Table3[[#This Row],[HtIn]])*703,0)</f>
        <v>29</v>
      </c>
      <c r="P19"/>
    </row>
    <row r="20" spans="1:16" x14ac:dyDescent="0.35">
      <c r="A20">
        <v>17</v>
      </c>
      <c r="B20" t="s">
        <v>43</v>
      </c>
      <c r="C20" t="s">
        <v>44</v>
      </c>
      <c r="D20" t="s">
        <v>106</v>
      </c>
      <c r="E20" t="s">
        <v>107</v>
      </c>
      <c r="F20">
        <v>167</v>
      </c>
      <c r="G20" s="13" t="s">
        <v>74</v>
      </c>
      <c r="H20" s="15">
        <v>32975</v>
      </c>
      <c r="I20" t="s">
        <v>108</v>
      </c>
      <c r="J20" t="s">
        <v>71</v>
      </c>
      <c r="K20" t="s">
        <v>102</v>
      </c>
      <c r="L20" s="16">
        <f ca="1">DATEDIF(Table3[[#This Row],[DOB]],TODAY(),"y")</f>
        <v>31</v>
      </c>
      <c r="M20" s="17">
        <f>SUM(LEFT(Table3[[#This Row],[Height]],1), RIGHT(Table3[[#This Row],[Height]], LEN(Table3[[#This Row],[Height]])-2)/12)</f>
        <v>5.666666666666667</v>
      </c>
      <c r="N20" s="17">
        <f>Table3[[#This Row],[HeightFt]]*12</f>
        <v>68</v>
      </c>
      <c r="O20" s="18">
        <f>ROUND(Table3[[#This Row],[Weight]]/(Table3[[#This Row],[HtIn]]*Table3[[#This Row],[HtIn]])*703,0)</f>
        <v>25</v>
      </c>
      <c r="P20"/>
    </row>
    <row r="21" spans="1:16" x14ac:dyDescent="0.35">
      <c r="A21">
        <v>18</v>
      </c>
      <c r="B21" t="s">
        <v>43</v>
      </c>
      <c r="C21" t="s">
        <v>44</v>
      </c>
      <c r="D21" t="s">
        <v>55</v>
      </c>
      <c r="E21" t="s">
        <v>109</v>
      </c>
      <c r="F21">
        <v>137</v>
      </c>
      <c r="G21" s="13" t="s">
        <v>110</v>
      </c>
      <c r="H21" s="15">
        <v>33268</v>
      </c>
      <c r="I21" t="s">
        <v>82</v>
      </c>
      <c r="J21" t="s">
        <v>49</v>
      </c>
      <c r="K21" t="s">
        <v>102</v>
      </c>
      <c r="L21" s="16">
        <f ca="1">DATEDIF(Table3[[#This Row],[DOB]],TODAY(),"y")</f>
        <v>31</v>
      </c>
      <c r="M21" s="17">
        <f>SUM(LEFT(Table3[[#This Row],[Height]],1), RIGHT(Table3[[#This Row],[Height]], LEN(Table3[[#This Row],[Height]])-2)/12)</f>
        <v>5.333333333333333</v>
      </c>
      <c r="N21" s="17">
        <f>Table3[[#This Row],[HeightFt]]*12</f>
        <v>64</v>
      </c>
      <c r="O21" s="18">
        <f>ROUND(Table3[[#This Row],[Weight]]/(Table3[[#This Row],[HtIn]]*Table3[[#This Row],[HtIn]])*703,0)</f>
        <v>24</v>
      </c>
      <c r="P21"/>
    </row>
    <row r="22" spans="1:16" x14ac:dyDescent="0.35">
      <c r="A22">
        <v>19</v>
      </c>
      <c r="B22" t="s">
        <v>43</v>
      </c>
      <c r="C22" t="s">
        <v>44</v>
      </c>
      <c r="D22" t="s">
        <v>111</v>
      </c>
      <c r="E22" t="s">
        <v>112</v>
      </c>
      <c r="F22">
        <v>139</v>
      </c>
      <c r="G22" s="13" t="s">
        <v>53</v>
      </c>
      <c r="H22" s="15">
        <v>31051</v>
      </c>
      <c r="I22" t="s">
        <v>113</v>
      </c>
      <c r="J22" t="s">
        <v>114</v>
      </c>
      <c r="K22" t="s">
        <v>102</v>
      </c>
      <c r="L22" s="16">
        <f ca="1">DATEDIF(Table3[[#This Row],[DOB]],TODAY(),"y")</f>
        <v>37</v>
      </c>
      <c r="M22" s="17">
        <f>SUM(LEFT(Table3[[#This Row],[Height]],1), RIGHT(Table3[[#This Row],[Height]], LEN(Table3[[#This Row],[Height]])-2)/12)</f>
        <v>5.75</v>
      </c>
      <c r="N22" s="17">
        <f>Table3[[#This Row],[HeightFt]]*12</f>
        <v>69</v>
      </c>
      <c r="O22" s="18">
        <f>ROUND(Table3[[#This Row],[Weight]]/(Table3[[#This Row],[HtIn]]*Table3[[#This Row],[HtIn]])*703,0)</f>
        <v>21</v>
      </c>
      <c r="P22"/>
    </row>
    <row r="23" spans="1:16" x14ac:dyDescent="0.35">
      <c r="A23">
        <v>20</v>
      </c>
      <c r="B23" t="s">
        <v>43</v>
      </c>
      <c r="C23" t="s">
        <v>44</v>
      </c>
      <c r="D23" t="s">
        <v>115</v>
      </c>
      <c r="E23" t="s">
        <v>116</v>
      </c>
      <c r="F23">
        <v>144</v>
      </c>
      <c r="G23" s="13" t="s">
        <v>69</v>
      </c>
      <c r="H23" s="15">
        <v>34613</v>
      </c>
      <c r="I23" t="s">
        <v>117</v>
      </c>
      <c r="J23" t="s">
        <v>49</v>
      </c>
      <c r="K23" t="s">
        <v>102</v>
      </c>
      <c r="L23" s="16">
        <f ca="1">DATEDIF(Table3[[#This Row],[DOB]],TODAY(),"y")</f>
        <v>27</v>
      </c>
      <c r="M23" s="17">
        <f>SUM(LEFT(Table3[[#This Row],[Height]],1), RIGHT(Table3[[#This Row],[Height]], LEN(Table3[[#This Row],[Height]])-2)/12)</f>
        <v>5.5</v>
      </c>
      <c r="N23" s="17">
        <f>Table3[[#This Row],[HeightFt]]*12</f>
        <v>66</v>
      </c>
      <c r="O23" s="18">
        <f>ROUND(Table3[[#This Row],[Weight]]/(Table3[[#This Row],[HtIn]]*Table3[[#This Row],[HtIn]])*703,0)</f>
        <v>23</v>
      </c>
      <c r="P23"/>
    </row>
    <row r="24" spans="1:16" x14ac:dyDescent="0.35">
      <c r="A24">
        <v>21</v>
      </c>
      <c r="B24" t="s">
        <v>43</v>
      </c>
      <c r="C24" t="s">
        <v>44</v>
      </c>
      <c r="D24" t="s">
        <v>118</v>
      </c>
      <c r="E24" t="s">
        <v>119</v>
      </c>
      <c r="F24">
        <v>146</v>
      </c>
      <c r="G24" s="13" t="s">
        <v>74</v>
      </c>
      <c r="H24" s="15">
        <v>31630</v>
      </c>
      <c r="I24" t="s">
        <v>120</v>
      </c>
      <c r="J24" t="s">
        <v>114</v>
      </c>
      <c r="K24" t="s">
        <v>121</v>
      </c>
      <c r="L24" s="16">
        <f ca="1">DATEDIF(Table3[[#This Row],[DOB]],TODAY(),"y")</f>
        <v>35</v>
      </c>
      <c r="M24" s="17">
        <f>SUM(LEFT(Table3[[#This Row],[Height]],1), RIGHT(Table3[[#This Row],[Height]], LEN(Table3[[#This Row],[Height]])-2)/12)</f>
        <v>5.666666666666667</v>
      </c>
      <c r="N24" s="17">
        <f>Table3[[#This Row],[HeightFt]]*12</f>
        <v>68</v>
      </c>
      <c r="O24" s="18">
        <f>ROUND(Table3[[#This Row],[Weight]]/(Table3[[#This Row],[HtIn]]*Table3[[#This Row],[HtIn]])*703,0)</f>
        <v>22</v>
      </c>
      <c r="P24"/>
    </row>
    <row r="25" spans="1:16" x14ac:dyDescent="0.35">
      <c r="A25">
        <v>22</v>
      </c>
      <c r="B25" t="s">
        <v>43</v>
      </c>
      <c r="C25" t="s">
        <v>44</v>
      </c>
      <c r="D25" t="s">
        <v>122</v>
      </c>
      <c r="E25" t="s">
        <v>123</v>
      </c>
      <c r="F25">
        <v>136</v>
      </c>
      <c r="G25" s="13" t="s">
        <v>74</v>
      </c>
      <c r="H25" s="15">
        <v>32633</v>
      </c>
      <c r="I25" t="s">
        <v>124</v>
      </c>
      <c r="J25" t="s">
        <v>49</v>
      </c>
      <c r="K25" t="s">
        <v>121</v>
      </c>
      <c r="L25" s="16">
        <f ca="1">DATEDIF(Table3[[#This Row],[DOB]],TODAY(),"y")</f>
        <v>32</v>
      </c>
      <c r="M25" s="17">
        <f>SUM(LEFT(Table3[[#This Row],[Height]],1), RIGHT(Table3[[#This Row],[Height]], LEN(Table3[[#This Row],[Height]])-2)/12)</f>
        <v>5.666666666666667</v>
      </c>
      <c r="N25" s="17">
        <f>Table3[[#This Row],[HeightFt]]*12</f>
        <v>68</v>
      </c>
      <c r="O25" s="18">
        <f>ROUND(Table3[[#This Row],[Weight]]/(Table3[[#This Row],[HtIn]]*Table3[[#This Row],[HtIn]])*703,0)</f>
        <v>21</v>
      </c>
      <c r="P25"/>
    </row>
    <row r="26" spans="1:16" x14ac:dyDescent="0.35">
      <c r="A26">
        <v>23</v>
      </c>
      <c r="B26" t="s">
        <v>43</v>
      </c>
      <c r="C26" t="s">
        <v>44</v>
      </c>
      <c r="D26" t="s">
        <v>125</v>
      </c>
      <c r="E26" t="s">
        <v>126</v>
      </c>
      <c r="F26">
        <v>160</v>
      </c>
      <c r="G26" s="13" t="s">
        <v>53</v>
      </c>
      <c r="H26" s="15">
        <v>34434</v>
      </c>
      <c r="I26" t="s">
        <v>127</v>
      </c>
      <c r="J26" t="s">
        <v>71</v>
      </c>
      <c r="K26" t="s">
        <v>121</v>
      </c>
      <c r="L26" s="16">
        <f ca="1">DATEDIF(Table3[[#This Row],[DOB]],TODAY(),"y")</f>
        <v>27</v>
      </c>
      <c r="M26" s="17">
        <f>SUM(LEFT(Table3[[#This Row],[Height]],1), RIGHT(Table3[[#This Row],[Height]], LEN(Table3[[#This Row],[Height]])-2)/12)</f>
        <v>5.75</v>
      </c>
      <c r="N26" s="17">
        <f>Table3[[#This Row],[HeightFt]]*12</f>
        <v>69</v>
      </c>
      <c r="O26" s="18">
        <f>ROUND(Table3[[#This Row],[Weight]]/(Table3[[#This Row],[HtIn]]*Table3[[#This Row],[HtIn]])*703,0)</f>
        <v>24</v>
      </c>
      <c r="P26"/>
    </row>
    <row r="27" spans="1:16" x14ac:dyDescent="0.35">
      <c r="A27">
        <v>24</v>
      </c>
      <c r="B27" t="s">
        <v>128</v>
      </c>
      <c r="C27" t="s">
        <v>44</v>
      </c>
      <c r="D27" t="s">
        <v>129</v>
      </c>
      <c r="E27" t="s">
        <v>130</v>
      </c>
      <c r="F27">
        <v>190</v>
      </c>
      <c r="G27" s="13" t="s">
        <v>131</v>
      </c>
      <c r="H27" s="15">
        <v>31778</v>
      </c>
      <c r="I27" t="s">
        <v>132</v>
      </c>
      <c r="J27" t="s">
        <v>133</v>
      </c>
      <c r="K27" t="s">
        <v>50</v>
      </c>
      <c r="L27" s="16">
        <f ca="1">DATEDIF(Table3[[#This Row],[DOB]],TODAY(),"y")</f>
        <v>35</v>
      </c>
      <c r="M27" s="17">
        <f>SUM(LEFT(Table3[[#This Row],[Height]],1), RIGHT(Table3[[#This Row],[Height]], LEN(Table3[[#This Row],[Height]])-2)/12)</f>
        <v>5.916666666666667</v>
      </c>
      <c r="N27" s="17">
        <f>Table3[[#This Row],[HeightFt]]*12</f>
        <v>71</v>
      </c>
      <c r="O27" s="18">
        <f>ROUND(Table3[[#This Row],[Weight]]/(Table3[[#This Row],[HtIn]]*Table3[[#This Row],[HtIn]])*703,0)</f>
        <v>26</v>
      </c>
      <c r="P27"/>
    </row>
    <row r="28" spans="1:16" x14ac:dyDescent="0.35">
      <c r="A28">
        <v>25</v>
      </c>
      <c r="B28" t="s">
        <v>128</v>
      </c>
      <c r="C28" t="s">
        <v>44</v>
      </c>
      <c r="D28" t="s">
        <v>134</v>
      </c>
      <c r="E28" t="s">
        <v>135</v>
      </c>
      <c r="F28">
        <v>220</v>
      </c>
      <c r="G28" s="13" t="s">
        <v>136</v>
      </c>
      <c r="H28" s="15">
        <v>31467</v>
      </c>
      <c r="I28" t="s">
        <v>137</v>
      </c>
      <c r="J28" t="s">
        <v>49</v>
      </c>
      <c r="K28" t="s">
        <v>50</v>
      </c>
      <c r="L28" s="16">
        <f ca="1">DATEDIF(Table3[[#This Row],[DOB]],TODAY(),"y")</f>
        <v>36</v>
      </c>
      <c r="M28" s="17">
        <f>SUM(LEFT(Table3[[#This Row],[Height]],1), RIGHT(Table3[[#This Row],[Height]], LEN(Table3[[#This Row],[Height]])-2)/12)</f>
        <v>6.25</v>
      </c>
      <c r="N28" s="17">
        <f>Table3[[#This Row],[HeightFt]]*12</f>
        <v>75</v>
      </c>
      <c r="O28" s="18">
        <f>ROUND(Table3[[#This Row],[Weight]]/(Table3[[#This Row],[HtIn]]*Table3[[#This Row],[HtIn]])*703,0)</f>
        <v>27</v>
      </c>
      <c r="P28"/>
    </row>
    <row r="29" spans="1:16" x14ac:dyDescent="0.35">
      <c r="A29">
        <v>26</v>
      </c>
      <c r="B29" t="s">
        <v>128</v>
      </c>
      <c r="C29" t="s">
        <v>44</v>
      </c>
      <c r="D29" t="s">
        <v>138</v>
      </c>
      <c r="E29" t="s">
        <v>139</v>
      </c>
      <c r="F29">
        <v>187</v>
      </c>
      <c r="G29" s="13" t="s">
        <v>53</v>
      </c>
      <c r="H29" s="15">
        <v>30440</v>
      </c>
      <c r="I29" t="s">
        <v>140</v>
      </c>
      <c r="J29" t="s">
        <v>49</v>
      </c>
      <c r="K29" t="s">
        <v>50</v>
      </c>
      <c r="L29" s="16">
        <f ca="1">DATEDIF(Table3[[#This Row],[DOB]],TODAY(),"y")</f>
        <v>38</v>
      </c>
      <c r="M29" s="17">
        <f>SUM(LEFT(Table3[[#This Row],[Height]],1), RIGHT(Table3[[#This Row],[Height]], LEN(Table3[[#This Row],[Height]])-2)/12)</f>
        <v>5.75</v>
      </c>
      <c r="N29" s="17">
        <f>Table3[[#This Row],[HeightFt]]*12</f>
        <v>69</v>
      </c>
      <c r="O29" s="18">
        <f>ROUND(Table3[[#This Row],[Weight]]/(Table3[[#This Row],[HtIn]]*Table3[[#This Row],[HtIn]])*703,0)</f>
        <v>28</v>
      </c>
      <c r="P29"/>
    </row>
    <row r="30" spans="1:16" x14ac:dyDescent="0.35">
      <c r="A30">
        <v>27</v>
      </c>
      <c r="B30" t="s">
        <v>128</v>
      </c>
      <c r="C30" t="s">
        <v>44</v>
      </c>
      <c r="D30" t="s">
        <v>141</v>
      </c>
      <c r="E30" t="s">
        <v>142</v>
      </c>
      <c r="F30">
        <v>194</v>
      </c>
      <c r="G30" s="13" t="s">
        <v>143</v>
      </c>
      <c r="H30" s="15">
        <v>29536</v>
      </c>
      <c r="I30" t="s">
        <v>137</v>
      </c>
      <c r="J30" t="s">
        <v>49</v>
      </c>
      <c r="K30" t="s">
        <v>50</v>
      </c>
      <c r="L30" s="16">
        <f ca="1">DATEDIF(Table3[[#This Row],[DOB]],TODAY(),"y")</f>
        <v>41</v>
      </c>
      <c r="M30" s="17">
        <f>SUM(LEFT(Table3[[#This Row],[Height]],1), RIGHT(Table3[[#This Row],[Height]], LEN(Table3[[#This Row],[Height]])-2)/12)</f>
        <v>6</v>
      </c>
      <c r="N30" s="17">
        <f>Table3[[#This Row],[HeightFt]]*12</f>
        <v>72</v>
      </c>
      <c r="O30" s="18">
        <f>ROUND(Table3[[#This Row],[Weight]]/(Table3[[#This Row],[HtIn]]*Table3[[#This Row],[HtIn]])*703,0)</f>
        <v>26</v>
      </c>
      <c r="P30"/>
    </row>
    <row r="31" spans="1:16" x14ac:dyDescent="0.35">
      <c r="A31">
        <v>28</v>
      </c>
      <c r="B31" t="s">
        <v>128</v>
      </c>
      <c r="C31" t="s">
        <v>44</v>
      </c>
      <c r="D31" t="s">
        <v>144</v>
      </c>
      <c r="E31" t="s">
        <v>145</v>
      </c>
      <c r="F31">
        <v>214</v>
      </c>
      <c r="G31" s="13" t="s">
        <v>136</v>
      </c>
      <c r="H31" s="15">
        <v>31636</v>
      </c>
      <c r="I31" t="s">
        <v>146</v>
      </c>
      <c r="J31" t="s">
        <v>114</v>
      </c>
      <c r="K31" t="s">
        <v>50</v>
      </c>
      <c r="L31" s="16">
        <f ca="1">DATEDIF(Table3[[#This Row],[DOB]],TODAY(),"y")</f>
        <v>35</v>
      </c>
      <c r="M31" s="17">
        <f>SUM(LEFT(Table3[[#This Row],[Height]],1), RIGHT(Table3[[#This Row],[Height]], LEN(Table3[[#This Row],[Height]])-2)/12)</f>
        <v>6.25</v>
      </c>
      <c r="N31" s="17">
        <f>Table3[[#This Row],[HeightFt]]*12</f>
        <v>75</v>
      </c>
      <c r="O31" s="18">
        <f>ROUND(Table3[[#This Row],[Weight]]/(Table3[[#This Row],[HtIn]]*Table3[[#This Row],[HtIn]])*703,0)</f>
        <v>27</v>
      </c>
      <c r="P31"/>
    </row>
    <row r="32" spans="1:16" x14ac:dyDescent="0.35">
      <c r="A32">
        <v>29</v>
      </c>
      <c r="B32" t="s">
        <v>128</v>
      </c>
      <c r="C32" t="s">
        <v>44</v>
      </c>
      <c r="D32" t="s">
        <v>147</v>
      </c>
      <c r="E32" t="s">
        <v>148</v>
      </c>
      <c r="F32">
        <v>170</v>
      </c>
      <c r="G32" s="13" t="s">
        <v>74</v>
      </c>
      <c r="H32" s="15">
        <v>32940</v>
      </c>
      <c r="I32" t="s">
        <v>149</v>
      </c>
      <c r="J32" t="s">
        <v>114</v>
      </c>
      <c r="K32" t="s">
        <v>50</v>
      </c>
      <c r="L32" s="16">
        <f ca="1">DATEDIF(Table3[[#This Row],[DOB]],TODAY(),"y")</f>
        <v>31</v>
      </c>
      <c r="M32" s="17">
        <f>SUM(LEFT(Table3[[#This Row],[Height]],1), RIGHT(Table3[[#This Row],[Height]], LEN(Table3[[#This Row],[Height]])-2)/12)</f>
        <v>5.666666666666667</v>
      </c>
      <c r="N32" s="17">
        <f>Table3[[#This Row],[HeightFt]]*12</f>
        <v>68</v>
      </c>
      <c r="O32" s="18">
        <f>ROUND(Table3[[#This Row],[Weight]]/(Table3[[#This Row],[HtIn]]*Table3[[#This Row],[HtIn]])*703,0)</f>
        <v>26</v>
      </c>
      <c r="P32"/>
    </row>
    <row r="33" spans="1:16" x14ac:dyDescent="0.35">
      <c r="A33">
        <v>30</v>
      </c>
      <c r="B33" t="s">
        <v>128</v>
      </c>
      <c r="C33" t="s">
        <v>44</v>
      </c>
      <c r="D33" t="s">
        <v>150</v>
      </c>
      <c r="E33" t="s">
        <v>151</v>
      </c>
      <c r="F33">
        <v>190</v>
      </c>
      <c r="G33" s="13" t="s">
        <v>152</v>
      </c>
      <c r="H33" s="15">
        <v>33624</v>
      </c>
      <c r="I33" t="s">
        <v>153</v>
      </c>
      <c r="J33" t="s">
        <v>76</v>
      </c>
      <c r="K33" t="s">
        <v>50</v>
      </c>
      <c r="L33" s="16">
        <f ca="1">DATEDIF(Table3[[#This Row],[DOB]],TODAY(),"y")</f>
        <v>30</v>
      </c>
      <c r="M33" s="17">
        <f>SUM(LEFT(Table3[[#This Row],[Height]],1), RIGHT(Table3[[#This Row],[Height]], LEN(Table3[[#This Row],[Height]])-2)/12)</f>
        <v>6.166666666666667</v>
      </c>
      <c r="N33" s="17">
        <f>Table3[[#This Row],[HeightFt]]*12</f>
        <v>74</v>
      </c>
      <c r="O33" s="18">
        <f>ROUND(Table3[[#This Row],[Weight]]/(Table3[[#This Row],[HtIn]]*Table3[[#This Row],[HtIn]])*703,0)</f>
        <v>24</v>
      </c>
      <c r="P33"/>
    </row>
    <row r="34" spans="1:16" x14ac:dyDescent="0.35">
      <c r="A34">
        <v>31</v>
      </c>
      <c r="B34" t="s">
        <v>128</v>
      </c>
      <c r="C34" t="s">
        <v>44</v>
      </c>
      <c r="D34" t="s">
        <v>154</v>
      </c>
      <c r="E34" t="s">
        <v>155</v>
      </c>
      <c r="F34">
        <v>216</v>
      </c>
      <c r="G34" s="13" t="s">
        <v>152</v>
      </c>
      <c r="H34" s="15">
        <v>29930</v>
      </c>
      <c r="I34" t="s">
        <v>156</v>
      </c>
      <c r="J34" t="s">
        <v>114</v>
      </c>
      <c r="K34" t="s">
        <v>50</v>
      </c>
      <c r="L34" s="16">
        <f ca="1">DATEDIF(Table3[[#This Row],[DOB]],TODAY(),"y")</f>
        <v>40</v>
      </c>
      <c r="M34" s="17">
        <f>SUM(LEFT(Table3[[#This Row],[Height]],1), RIGHT(Table3[[#This Row],[Height]], LEN(Table3[[#This Row],[Height]])-2)/12)</f>
        <v>6.166666666666667</v>
      </c>
      <c r="N34" s="17">
        <f>Table3[[#This Row],[HeightFt]]*12</f>
        <v>74</v>
      </c>
      <c r="O34" s="18">
        <f>ROUND(Table3[[#This Row],[Weight]]/(Table3[[#This Row],[HtIn]]*Table3[[#This Row],[HtIn]])*703,0)</f>
        <v>28</v>
      </c>
      <c r="P34"/>
    </row>
    <row r="35" spans="1:16" x14ac:dyDescent="0.35">
      <c r="A35">
        <v>32</v>
      </c>
      <c r="B35" t="s">
        <v>128</v>
      </c>
      <c r="C35" t="s">
        <v>44</v>
      </c>
      <c r="D35" t="s">
        <v>157</v>
      </c>
      <c r="E35" t="s">
        <v>158</v>
      </c>
      <c r="F35">
        <v>176</v>
      </c>
      <c r="G35" s="13" t="s">
        <v>53</v>
      </c>
      <c r="H35" s="15">
        <v>30318</v>
      </c>
      <c r="I35" t="s">
        <v>159</v>
      </c>
      <c r="J35" t="s">
        <v>133</v>
      </c>
      <c r="K35" t="s">
        <v>50</v>
      </c>
      <c r="L35" s="16">
        <f ca="1">DATEDIF(Table3[[#This Row],[DOB]],TODAY(),"y")</f>
        <v>39</v>
      </c>
      <c r="M35" s="17">
        <f>SUM(LEFT(Table3[[#This Row],[Height]],1), RIGHT(Table3[[#This Row],[Height]], LEN(Table3[[#This Row],[Height]])-2)/12)</f>
        <v>5.75</v>
      </c>
      <c r="N35" s="17">
        <f>Table3[[#This Row],[HeightFt]]*12</f>
        <v>69</v>
      </c>
      <c r="O35" s="18">
        <f>ROUND(Table3[[#This Row],[Weight]]/(Table3[[#This Row],[HtIn]]*Table3[[#This Row],[HtIn]])*703,0)</f>
        <v>26</v>
      </c>
      <c r="P35"/>
    </row>
    <row r="36" spans="1:16" x14ac:dyDescent="0.35">
      <c r="A36">
        <v>33</v>
      </c>
      <c r="B36" t="s">
        <v>128</v>
      </c>
      <c r="C36" t="s">
        <v>44</v>
      </c>
      <c r="D36" t="s">
        <v>160</v>
      </c>
      <c r="E36" t="s">
        <v>161</v>
      </c>
      <c r="F36">
        <v>179</v>
      </c>
      <c r="G36" s="13" t="s">
        <v>162</v>
      </c>
      <c r="H36" s="15">
        <v>31307</v>
      </c>
      <c r="I36" t="s">
        <v>163</v>
      </c>
      <c r="J36" t="s">
        <v>114</v>
      </c>
      <c r="K36" t="s">
        <v>50</v>
      </c>
      <c r="L36" s="16">
        <f ca="1">DATEDIF(Table3[[#This Row],[DOB]],TODAY(),"y")</f>
        <v>36</v>
      </c>
      <c r="M36" s="17">
        <f>SUM(LEFT(Table3[[#This Row],[Height]],1), RIGHT(Table3[[#This Row],[Height]], LEN(Table3[[#This Row],[Height]])-2)/12)</f>
        <v>6.083333333333333</v>
      </c>
      <c r="N36" s="17">
        <f>Table3[[#This Row],[HeightFt]]*12</f>
        <v>73</v>
      </c>
      <c r="O36" s="18">
        <f>ROUND(Table3[[#This Row],[Weight]]/(Table3[[#This Row],[HtIn]]*Table3[[#This Row],[HtIn]])*703,0)</f>
        <v>24</v>
      </c>
      <c r="P36"/>
    </row>
    <row r="37" spans="1:16" x14ac:dyDescent="0.35">
      <c r="A37">
        <v>34</v>
      </c>
      <c r="B37" t="s">
        <v>128</v>
      </c>
      <c r="C37" t="s">
        <v>44</v>
      </c>
      <c r="D37" t="s">
        <v>164</v>
      </c>
      <c r="E37" t="s">
        <v>165</v>
      </c>
      <c r="F37">
        <v>201</v>
      </c>
      <c r="G37" s="13" t="s">
        <v>162</v>
      </c>
      <c r="H37" s="15">
        <v>33045</v>
      </c>
      <c r="I37" t="s">
        <v>166</v>
      </c>
      <c r="J37" t="s">
        <v>49</v>
      </c>
      <c r="K37" t="s">
        <v>50</v>
      </c>
      <c r="L37" s="16">
        <f ca="1">DATEDIF(Table3[[#This Row],[DOB]],TODAY(),"y")</f>
        <v>31</v>
      </c>
      <c r="M37" s="17">
        <f>SUM(LEFT(Table3[[#This Row],[Height]],1), RIGHT(Table3[[#This Row],[Height]], LEN(Table3[[#This Row],[Height]])-2)/12)</f>
        <v>6.083333333333333</v>
      </c>
      <c r="N37" s="17">
        <f>Table3[[#This Row],[HeightFt]]*12</f>
        <v>73</v>
      </c>
      <c r="O37" s="18">
        <f>ROUND(Table3[[#This Row],[Weight]]/(Table3[[#This Row],[HtIn]]*Table3[[#This Row],[HtIn]])*703,0)</f>
        <v>27</v>
      </c>
      <c r="P37"/>
    </row>
    <row r="38" spans="1:16" x14ac:dyDescent="0.35">
      <c r="A38">
        <v>35</v>
      </c>
      <c r="B38" t="s">
        <v>128</v>
      </c>
      <c r="C38" t="s">
        <v>44</v>
      </c>
      <c r="D38" t="s">
        <v>167</v>
      </c>
      <c r="E38" t="s">
        <v>168</v>
      </c>
      <c r="F38">
        <v>216</v>
      </c>
      <c r="G38" s="13" t="s">
        <v>143</v>
      </c>
      <c r="H38" s="15">
        <v>31135</v>
      </c>
      <c r="I38" t="s">
        <v>169</v>
      </c>
      <c r="J38" t="s">
        <v>71</v>
      </c>
      <c r="K38" t="s">
        <v>50</v>
      </c>
      <c r="L38" s="16">
        <f ca="1">DATEDIF(Table3[[#This Row],[DOB]],TODAY(),"y")</f>
        <v>36</v>
      </c>
      <c r="M38" s="17">
        <f>SUM(LEFT(Table3[[#This Row],[Height]],1), RIGHT(Table3[[#This Row],[Height]], LEN(Table3[[#This Row],[Height]])-2)/12)</f>
        <v>6</v>
      </c>
      <c r="N38" s="17">
        <f>Table3[[#This Row],[HeightFt]]*12</f>
        <v>72</v>
      </c>
      <c r="O38" s="18">
        <f>ROUND(Table3[[#This Row],[Weight]]/(Table3[[#This Row],[HtIn]]*Table3[[#This Row],[HtIn]])*703,0)</f>
        <v>29</v>
      </c>
      <c r="P38"/>
    </row>
    <row r="39" spans="1:16" x14ac:dyDescent="0.35">
      <c r="A39">
        <v>36</v>
      </c>
      <c r="B39" t="s">
        <v>128</v>
      </c>
      <c r="C39" t="s">
        <v>44</v>
      </c>
      <c r="D39" t="s">
        <v>170</v>
      </c>
      <c r="E39" t="s">
        <v>171</v>
      </c>
      <c r="F39">
        <v>190</v>
      </c>
      <c r="G39" s="13" t="s">
        <v>143</v>
      </c>
      <c r="H39" s="15">
        <v>33436</v>
      </c>
      <c r="I39" t="s">
        <v>172</v>
      </c>
      <c r="J39" t="s">
        <v>92</v>
      </c>
      <c r="K39" t="s">
        <v>50</v>
      </c>
      <c r="L39" s="16">
        <f ca="1">DATEDIF(Table3[[#This Row],[DOB]],TODAY(),"y")</f>
        <v>30</v>
      </c>
      <c r="M39" s="17">
        <f>SUM(LEFT(Table3[[#This Row],[Height]],1), RIGHT(Table3[[#This Row],[Height]], LEN(Table3[[#This Row],[Height]])-2)/12)</f>
        <v>6</v>
      </c>
      <c r="N39" s="17">
        <f>Table3[[#This Row],[HeightFt]]*12</f>
        <v>72</v>
      </c>
      <c r="O39" s="18">
        <f>ROUND(Table3[[#This Row],[Weight]]/(Table3[[#This Row],[HtIn]]*Table3[[#This Row],[HtIn]])*703,0)</f>
        <v>26</v>
      </c>
      <c r="P39"/>
    </row>
    <row r="40" spans="1:16" x14ac:dyDescent="0.35">
      <c r="A40">
        <v>37</v>
      </c>
      <c r="B40" t="s">
        <v>128</v>
      </c>
      <c r="C40" t="s">
        <v>44</v>
      </c>
      <c r="D40" t="s">
        <v>173</v>
      </c>
      <c r="E40" t="s">
        <v>174</v>
      </c>
      <c r="F40">
        <v>174</v>
      </c>
      <c r="G40" s="13" t="s">
        <v>53</v>
      </c>
      <c r="H40" s="15">
        <v>33750</v>
      </c>
      <c r="I40" t="s">
        <v>137</v>
      </c>
      <c r="J40" t="s">
        <v>49</v>
      </c>
      <c r="K40" t="s">
        <v>50</v>
      </c>
      <c r="L40" s="16">
        <f ca="1">DATEDIF(Table3[[#This Row],[DOB]],TODAY(),"y")</f>
        <v>29</v>
      </c>
      <c r="M40" s="17">
        <f>SUM(LEFT(Table3[[#This Row],[Height]],1), RIGHT(Table3[[#This Row],[Height]], LEN(Table3[[#This Row],[Height]])-2)/12)</f>
        <v>5.75</v>
      </c>
      <c r="N40" s="17">
        <f>Table3[[#This Row],[HeightFt]]*12</f>
        <v>69</v>
      </c>
      <c r="O40" s="18">
        <f>ROUND(Table3[[#This Row],[Weight]]/(Table3[[#This Row],[HtIn]]*Table3[[#This Row],[HtIn]])*703,0)</f>
        <v>26</v>
      </c>
      <c r="P40"/>
    </row>
    <row r="41" spans="1:16" x14ac:dyDescent="0.35">
      <c r="A41">
        <v>38</v>
      </c>
      <c r="B41" t="s">
        <v>128</v>
      </c>
      <c r="C41" t="s">
        <v>44</v>
      </c>
      <c r="D41" t="s">
        <v>175</v>
      </c>
      <c r="E41" t="s">
        <v>176</v>
      </c>
      <c r="F41">
        <v>181</v>
      </c>
      <c r="G41" s="13" t="s">
        <v>131</v>
      </c>
      <c r="H41" s="15">
        <v>32102</v>
      </c>
      <c r="I41" t="s">
        <v>177</v>
      </c>
      <c r="J41" t="s">
        <v>114</v>
      </c>
      <c r="K41" t="s">
        <v>102</v>
      </c>
      <c r="L41" s="16">
        <f ca="1">DATEDIF(Table3[[#This Row],[DOB]],TODAY(),"y")</f>
        <v>34</v>
      </c>
      <c r="M41" s="17">
        <f>SUM(LEFT(Table3[[#This Row],[Height]],1), RIGHT(Table3[[#This Row],[Height]], LEN(Table3[[#This Row],[Height]])-2)/12)</f>
        <v>5.916666666666667</v>
      </c>
      <c r="N41" s="17">
        <f>Table3[[#This Row],[HeightFt]]*12</f>
        <v>71</v>
      </c>
      <c r="O41" s="18">
        <f>ROUND(Table3[[#This Row],[Weight]]/(Table3[[#This Row],[HtIn]]*Table3[[#This Row],[HtIn]])*703,0)</f>
        <v>25</v>
      </c>
      <c r="P41"/>
    </row>
    <row r="42" spans="1:16" x14ac:dyDescent="0.35">
      <c r="A42">
        <v>39</v>
      </c>
      <c r="B42" t="s">
        <v>128</v>
      </c>
      <c r="C42" t="s">
        <v>44</v>
      </c>
      <c r="D42" t="s">
        <v>141</v>
      </c>
      <c r="E42" t="s">
        <v>178</v>
      </c>
      <c r="F42">
        <v>187</v>
      </c>
      <c r="G42" s="13" t="s">
        <v>143</v>
      </c>
      <c r="H42" s="15">
        <v>29497</v>
      </c>
      <c r="I42" t="s">
        <v>179</v>
      </c>
      <c r="J42" t="s">
        <v>49</v>
      </c>
      <c r="K42" t="s">
        <v>102</v>
      </c>
      <c r="L42" s="16">
        <f ca="1">DATEDIF(Table3[[#This Row],[DOB]],TODAY(),"y")</f>
        <v>41</v>
      </c>
      <c r="M42" s="17">
        <f>SUM(LEFT(Table3[[#This Row],[Height]],1), RIGHT(Table3[[#This Row],[Height]], LEN(Table3[[#This Row],[Height]])-2)/12)</f>
        <v>6</v>
      </c>
      <c r="N42" s="17">
        <f>Table3[[#This Row],[HeightFt]]*12</f>
        <v>72</v>
      </c>
      <c r="O42" s="18">
        <f>ROUND(Table3[[#This Row],[Weight]]/(Table3[[#This Row],[HtIn]]*Table3[[#This Row],[HtIn]])*703,0)</f>
        <v>25</v>
      </c>
      <c r="P42"/>
    </row>
    <row r="43" spans="1:16" x14ac:dyDescent="0.35">
      <c r="A43">
        <v>40</v>
      </c>
      <c r="B43" t="s">
        <v>128</v>
      </c>
      <c r="C43" t="s">
        <v>44</v>
      </c>
      <c r="D43" t="s">
        <v>180</v>
      </c>
      <c r="E43" t="s">
        <v>181</v>
      </c>
      <c r="F43">
        <v>170</v>
      </c>
      <c r="G43" s="13" t="s">
        <v>53</v>
      </c>
      <c r="H43" s="15">
        <v>31766</v>
      </c>
      <c r="I43" t="s">
        <v>182</v>
      </c>
      <c r="J43" t="s">
        <v>76</v>
      </c>
      <c r="K43" t="s">
        <v>102</v>
      </c>
      <c r="L43" s="16">
        <f ca="1">DATEDIF(Table3[[#This Row],[DOB]],TODAY(),"y")</f>
        <v>35</v>
      </c>
      <c r="M43" s="17">
        <f>SUM(LEFT(Table3[[#This Row],[Height]],1), RIGHT(Table3[[#This Row],[Height]], LEN(Table3[[#This Row],[Height]])-2)/12)</f>
        <v>5.75</v>
      </c>
      <c r="N43" s="17">
        <f>Table3[[#This Row],[HeightFt]]*12</f>
        <v>69</v>
      </c>
      <c r="O43" s="18">
        <f>ROUND(Table3[[#This Row],[Weight]]/(Table3[[#This Row],[HtIn]]*Table3[[#This Row],[HtIn]])*703,0)</f>
        <v>25</v>
      </c>
      <c r="P43"/>
    </row>
    <row r="44" spans="1:16" x14ac:dyDescent="0.35">
      <c r="A44">
        <v>41</v>
      </c>
      <c r="B44" t="s">
        <v>128</v>
      </c>
      <c r="C44" t="s">
        <v>44</v>
      </c>
      <c r="D44" t="s">
        <v>183</v>
      </c>
      <c r="E44" t="s">
        <v>184</v>
      </c>
      <c r="F44">
        <v>205</v>
      </c>
      <c r="G44" s="13" t="s">
        <v>136</v>
      </c>
      <c r="H44" s="15">
        <v>31847</v>
      </c>
      <c r="I44" t="s">
        <v>185</v>
      </c>
      <c r="J44" t="s">
        <v>71</v>
      </c>
      <c r="K44" t="s">
        <v>102</v>
      </c>
      <c r="L44" s="16">
        <f ca="1">DATEDIF(Table3[[#This Row],[DOB]],TODAY(),"y")</f>
        <v>34</v>
      </c>
      <c r="M44" s="17">
        <f>SUM(LEFT(Table3[[#This Row],[Height]],1), RIGHT(Table3[[#This Row],[Height]], LEN(Table3[[#This Row],[Height]])-2)/12)</f>
        <v>6.25</v>
      </c>
      <c r="N44" s="17">
        <f>Table3[[#This Row],[HeightFt]]*12</f>
        <v>75</v>
      </c>
      <c r="O44" s="18">
        <f>ROUND(Table3[[#This Row],[Weight]]/(Table3[[#This Row],[HtIn]]*Table3[[#This Row],[HtIn]])*703,0)</f>
        <v>26</v>
      </c>
      <c r="P44"/>
    </row>
    <row r="45" spans="1:16" x14ac:dyDescent="0.35">
      <c r="A45">
        <v>42</v>
      </c>
      <c r="B45" t="s">
        <v>128</v>
      </c>
      <c r="C45" t="s">
        <v>44</v>
      </c>
      <c r="D45" t="s">
        <v>186</v>
      </c>
      <c r="E45" t="s">
        <v>187</v>
      </c>
      <c r="F45">
        <v>190</v>
      </c>
      <c r="G45" s="13" t="s">
        <v>162</v>
      </c>
      <c r="H45" s="15">
        <v>33268</v>
      </c>
      <c r="I45" t="s">
        <v>132</v>
      </c>
      <c r="J45" t="s">
        <v>133</v>
      </c>
      <c r="K45" t="s">
        <v>102</v>
      </c>
      <c r="L45" s="16">
        <f ca="1">DATEDIF(Table3[[#This Row],[DOB]],TODAY(),"y")</f>
        <v>31</v>
      </c>
      <c r="M45" s="17">
        <f>SUM(LEFT(Table3[[#This Row],[Height]],1), RIGHT(Table3[[#This Row],[Height]], LEN(Table3[[#This Row],[Height]])-2)/12)</f>
        <v>6.083333333333333</v>
      </c>
      <c r="N45" s="17">
        <f>Table3[[#This Row],[HeightFt]]*12</f>
        <v>73</v>
      </c>
      <c r="O45" s="18">
        <f>ROUND(Table3[[#This Row],[Weight]]/(Table3[[#This Row],[HtIn]]*Table3[[#This Row],[HtIn]])*703,0)</f>
        <v>25</v>
      </c>
      <c r="P45"/>
    </row>
    <row r="46" spans="1:16" x14ac:dyDescent="0.35">
      <c r="A46">
        <v>43</v>
      </c>
      <c r="B46" t="s">
        <v>128</v>
      </c>
      <c r="C46" t="s">
        <v>44</v>
      </c>
      <c r="D46" t="s">
        <v>188</v>
      </c>
      <c r="E46" t="s">
        <v>189</v>
      </c>
      <c r="F46">
        <v>200</v>
      </c>
      <c r="G46" s="13" t="s">
        <v>162</v>
      </c>
      <c r="H46" s="15">
        <v>32842</v>
      </c>
      <c r="I46" t="s">
        <v>79</v>
      </c>
      <c r="J46" t="s">
        <v>49</v>
      </c>
      <c r="K46" t="s">
        <v>102</v>
      </c>
      <c r="L46" s="16">
        <f ca="1">DATEDIF(Table3[[#This Row],[DOB]],TODAY(),"y")</f>
        <v>32</v>
      </c>
      <c r="M46" s="17">
        <f>SUM(LEFT(Table3[[#This Row],[Height]],1), RIGHT(Table3[[#This Row],[Height]], LEN(Table3[[#This Row],[Height]])-2)/12)</f>
        <v>6.083333333333333</v>
      </c>
      <c r="N46" s="17">
        <f>Table3[[#This Row],[HeightFt]]*12</f>
        <v>73</v>
      </c>
      <c r="O46" s="18">
        <f>ROUND(Table3[[#This Row],[Weight]]/(Table3[[#This Row],[HtIn]]*Table3[[#This Row],[HtIn]])*703,0)</f>
        <v>26</v>
      </c>
      <c r="P46"/>
    </row>
    <row r="47" spans="1:16" x14ac:dyDescent="0.35">
      <c r="A47">
        <v>44</v>
      </c>
      <c r="B47" t="s">
        <v>128</v>
      </c>
      <c r="C47" t="s">
        <v>44</v>
      </c>
      <c r="D47" t="s">
        <v>190</v>
      </c>
      <c r="E47" t="s">
        <v>191</v>
      </c>
      <c r="F47">
        <v>185</v>
      </c>
      <c r="G47" s="13" t="s">
        <v>57</v>
      </c>
      <c r="H47" s="15">
        <v>31583</v>
      </c>
      <c r="I47" t="s">
        <v>149</v>
      </c>
      <c r="J47" t="s">
        <v>114</v>
      </c>
      <c r="K47" t="s">
        <v>102</v>
      </c>
      <c r="L47" s="16">
        <f ca="1">DATEDIF(Table3[[#This Row],[DOB]],TODAY(),"y")</f>
        <v>35</v>
      </c>
      <c r="M47" s="17">
        <f>SUM(LEFT(Table3[[#This Row],[Height]],1), RIGHT(Table3[[#This Row],[Height]], LEN(Table3[[#This Row],[Height]])-2)/12)</f>
        <v>5.833333333333333</v>
      </c>
      <c r="N47" s="17">
        <f>Table3[[#This Row],[HeightFt]]*12</f>
        <v>70</v>
      </c>
      <c r="O47" s="18">
        <f>ROUND(Table3[[#This Row],[Weight]]/(Table3[[#This Row],[HtIn]]*Table3[[#This Row],[HtIn]])*703,0)</f>
        <v>27</v>
      </c>
      <c r="P47"/>
    </row>
    <row r="48" spans="1:16" x14ac:dyDescent="0.35">
      <c r="A48">
        <v>45</v>
      </c>
      <c r="B48" t="s">
        <v>128</v>
      </c>
      <c r="C48" t="s">
        <v>44</v>
      </c>
      <c r="D48" t="s">
        <v>167</v>
      </c>
      <c r="E48" t="s">
        <v>192</v>
      </c>
      <c r="F48">
        <v>198</v>
      </c>
      <c r="G48" s="13" t="s">
        <v>143</v>
      </c>
      <c r="H48" s="15">
        <v>31921</v>
      </c>
      <c r="I48" t="s">
        <v>193</v>
      </c>
      <c r="J48" t="s">
        <v>71</v>
      </c>
      <c r="K48" t="s">
        <v>102</v>
      </c>
      <c r="L48" s="16">
        <f ca="1">DATEDIF(Table3[[#This Row],[DOB]],TODAY(),"y")</f>
        <v>34</v>
      </c>
      <c r="M48" s="17">
        <f>SUM(LEFT(Table3[[#This Row],[Height]],1), RIGHT(Table3[[#This Row],[Height]], LEN(Table3[[#This Row],[Height]])-2)/12)</f>
        <v>6</v>
      </c>
      <c r="N48" s="17">
        <f>Table3[[#This Row],[HeightFt]]*12</f>
        <v>72</v>
      </c>
      <c r="O48" s="18">
        <f>ROUND(Table3[[#This Row],[Weight]]/(Table3[[#This Row],[HtIn]]*Table3[[#This Row],[HtIn]])*703,0)</f>
        <v>27</v>
      </c>
      <c r="P48"/>
    </row>
    <row r="49" spans="1:16" x14ac:dyDescent="0.35">
      <c r="A49">
        <v>46</v>
      </c>
      <c r="B49" t="s">
        <v>128</v>
      </c>
      <c r="C49" t="s">
        <v>44</v>
      </c>
      <c r="D49" t="s">
        <v>194</v>
      </c>
      <c r="E49" t="s">
        <v>195</v>
      </c>
      <c r="F49">
        <v>181</v>
      </c>
      <c r="G49" s="13" t="s">
        <v>152</v>
      </c>
      <c r="H49" s="15">
        <v>31666</v>
      </c>
      <c r="I49" t="s">
        <v>196</v>
      </c>
      <c r="J49" t="s">
        <v>114</v>
      </c>
      <c r="K49" t="s">
        <v>121</v>
      </c>
      <c r="L49" s="16">
        <f ca="1">DATEDIF(Table3[[#This Row],[DOB]],TODAY(),"y")</f>
        <v>35</v>
      </c>
      <c r="M49" s="17">
        <f>SUM(LEFT(Table3[[#This Row],[Height]],1), RIGHT(Table3[[#This Row],[Height]], LEN(Table3[[#This Row],[Height]])-2)/12)</f>
        <v>6.166666666666667</v>
      </c>
      <c r="N49" s="17">
        <f>Table3[[#This Row],[HeightFt]]*12</f>
        <v>74</v>
      </c>
      <c r="O49" s="18">
        <f>ROUND(Table3[[#This Row],[Weight]]/(Table3[[#This Row],[HtIn]]*Table3[[#This Row],[HtIn]])*703,0)</f>
        <v>23</v>
      </c>
      <c r="P49"/>
    </row>
    <row r="50" spans="1:16" x14ac:dyDescent="0.35">
      <c r="A50">
        <v>47</v>
      </c>
      <c r="B50" t="s">
        <v>128</v>
      </c>
      <c r="C50" t="s">
        <v>44</v>
      </c>
      <c r="D50" t="s">
        <v>197</v>
      </c>
      <c r="E50" t="s">
        <v>94</v>
      </c>
      <c r="F50">
        <v>205</v>
      </c>
      <c r="G50" s="13" t="s">
        <v>152</v>
      </c>
      <c r="H50" s="15">
        <v>32975</v>
      </c>
      <c r="I50" t="s">
        <v>193</v>
      </c>
      <c r="J50" t="s">
        <v>71</v>
      </c>
      <c r="K50" t="s">
        <v>121</v>
      </c>
      <c r="L50" s="16">
        <f ca="1">DATEDIF(Table3[[#This Row],[DOB]],TODAY(),"y")</f>
        <v>31</v>
      </c>
      <c r="M50" s="17">
        <f>SUM(LEFT(Table3[[#This Row],[Height]],1), RIGHT(Table3[[#This Row],[Height]], LEN(Table3[[#This Row],[Height]])-2)/12)</f>
        <v>6.166666666666667</v>
      </c>
      <c r="N50" s="17">
        <f>Table3[[#This Row],[HeightFt]]*12</f>
        <v>74</v>
      </c>
      <c r="O50" s="18">
        <f>ROUND(Table3[[#This Row],[Weight]]/(Table3[[#This Row],[HtIn]]*Table3[[#This Row],[HtIn]])*703,0)</f>
        <v>26</v>
      </c>
      <c r="P50"/>
    </row>
    <row r="51" spans="1:16" x14ac:dyDescent="0.35">
      <c r="A51">
        <v>48</v>
      </c>
      <c r="B51" t="s">
        <v>128</v>
      </c>
      <c r="C51" t="s">
        <v>44</v>
      </c>
      <c r="D51" t="s">
        <v>198</v>
      </c>
      <c r="E51" t="s">
        <v>199</v>
      </c>
      <c r="F51">
        <v>210</v>
      </c>
      <c r="G51" s="13" t="s">
        <v>162</v>
      </c>
      <c r="H51" s="15">
        <v>31654</v>
      </c>
      <c r="I51" t="s">
        <v>200</v>
      </c>
      <c r="J51" t="s">
        <v>49</v>
      </c>
      <c r="K51" t="s">
        <v>121</v>
      </c>
      <c r="L51" s="16">
        <f ca="1">DATEDIF(Table3[[#This Row],[DOB]],TODAY(),"y")</f>
        <v>35</v>
      </c>
      <c r="M51" s="17">
        <f>SUM(LEFT(Table3[[#This Row],[Height]],1), RIGHT(Table3[[#This Row],[Height]], LEN(Table3[[#This Row],[Height]])-2)/12)</f>
        <v>6.083333333333333</v>
      </c>
      <c r="N51" s="17">
        <f>Table3[[#This Row],[HeightFt]]*12</f>
        <v>73</v>
      </c>
      <c r="O51" s="18">
        <f>ROUND(Table3[[#This Row],[Weight]]/(Table3[[#This Row],[HtIn]]*Table3[[#This Row],[HtIn]])*703,0)</f>
        <v>28</v>
      </c>
      <c r="P51"/>
    </row>
    <row r="52" spans="1:16" x14ac:dyDescent="0.35">
      <c r="A52">
        <v>49</v>
      </c>
      <c r="B52" t="s">
        <v>43</v>
      </c>
      <c r="C52" t="s">
        <v>201</v>
      </c>
      <c r="D52" t="s">
        <v>202</v>
      </c>
      <c r="E52" t="s">
        <v>203</v>
      </c>
      <c r="F52">
        <v>145</v>
      </c>
      <c r="G52" s="13" t="s">
        <v>204</v>
      </c>
      <c r="H52" s="15">
        <v>36167</v>
      </c>
      <c r="I52" t="s">
        <v>205</v>
      </c>
      <c r="J52" t="s">
        <v>206</v>
      </c>
      <c r="K52" t="s">
        <v>102</v>
      </c>
      <c r="L52" s="16">
        <f ca="1">DATEDIF(Table3[[#This Row],[DOB]],TODAY(),"y")</f>
        <v>23</v>
      </c>
      <c r="M52" s="17">
        <f>SUM(LEFT(Table3[[#This Row],[Height]],1), RIGHT(Table3[[#This Row],[Height]], LEN(Table3[[#This Row],[Height]])-2)/12)</f>
        <v>5.083333333333333</v>
      </c>
      <c r="N52" s="17">
        <f>Table3[[#This Row],[HeightFt]]*12</f>
        <v>61</v>
      </c>
      <c r="O52" s="18">
        <f>ROUND(Table3[[#This Row],[Weight]]/(Table3[[#This Row],[HtIn]]*Table3[[#This Row],[HtIn]])*703,0)</f>
        <v>27</v>
      </c>
      <c r="P52"/>
    </row>
    <row r="53" spans="1:16" x14ac:dyDescent="0.35">
      <c r="A53">
        <v>50</v>
      </c>
      <c r="B53" t="s">
        <v>43</v>
      </c>
      <c r="C53" t="s">
        <v>201</v>
      </c>
      <c r="D53" t="s">
        <v>207</v>
      </c>
      <c r="E53" t="s">
        <v>208</v>
      </c>
      <c r="F53">
        <v>145</v>
      </c>
      <c r="G53" s="13" t="s">
        <v>47</v>
      </c>
      <c r="H53" s="15">
        <v>31889</v>
      </c>
      <c r="I53" t="s">
        <v>209</v>
      </c>
      <c r="J53" t="s">
        <v>210</v>
      </c>
      <c r="K53" t="s">
        <v>102</v>
      </c>
      <c r="L53" s="16">
        <f ca="1">DATEDIF(Table3[[#This Row],[DOB]],TODAY(),"y")</f>
        <v>34</v>
      </c>
      <c r="M53" s="17">
        <f>SUM(LEFT(Table3[[#This Row],[Height]],1), RIGHT(Table3[[#This Row],[Height]], LEN(Table3[[#This Row],[Height]])-2)/12)</f>
        <v>5.583333333333333</v>
      </c>
      <c r="N53" s="17">
        <f>Table3[[#This Row],[HeightFt]]*12</f>
        <v>67</v>
      </c>
      <c r="O53" s="18">
        <f>ROUND(Table3[[#This Row],[Weight]]/(Table3[[#This Row],[HtIn]]*Table3[[#This Row],[HtIn]])*703,0)</f>
        <v>23</v>
      </c>
      <c r="P53"/>
    </row>
    <row r="54" spans="1:16" x14ac:dyDescent="0.35">
      <c r="A54">
        <v>51</v>
      </c>
      <c r="B54" t="s">
        <v>43</v>
      </c>
      <c r="C54" t="s">
        <v>201</v>
      </c>
      <c r="D54" t="s">
        <v>211</v>
      </c>
      <c r="E54" t="s">
        <v>212</v>
      </c>
      <c r="F54">
        <v>150</v>
      </c>
      <c r="G54" s="13" t="s">
        <v>69</v>
      </c>
      <c r="H54" s="15">
        <v>34300</v>
      </c>
      <c r="I54" t="s">
        <v>213</v>
      </c>
      <c r="J54" t="s">
        <v>214</v>
      </c>
      <c r="K54" t="s">
        <v>50</v>
      </c>
      <c r="L54" s="16">
        <f ca="1">DATEDIF(Table3[[#This Row],[DOB]],TODAY(),"y")</f>
        <v>28</v>
      </c>
      <c r="M54" s="17">
        <f>SUM(LEFT(Table3[[#This Row],[Height]],1), RIGHT(Table3[[#This Row],[Height]], LEN(Table3[[#This Row],[Height]])-2)/12)</f>
        <v>5.5</v>
      </c>
      <c r="N54" s="17">
        <f>Table3[[#This Row],[HeightFt]]*12</f>
        <v>66</v>
      </c>
      <c r="O54" s="18">
        <f>ROUND(Table3[[#This Row],[Weight]]/(Table3[[#This Row],[HtIn]]*Table3[[#This Row],[HtIn]])*703,0)</f>
        <v>24</v>
      </c>
      <c r="P54"/>
    </row>
    <row r="55" spans="1:16" x14ac:dyDescent="0.35">
      <c r="A55">
        <v>52</v>
      </c>
      <c r="B55" t="s">
        <v>43</v>
      </c>
      <c r="C55" t="s">
        <v>201</v>
      </c>
      <c r="D55" t="s">
        <v>215</v>
      </c>
      <c r="E55" t="s">
        <v>216</v>
      </c>
      <c r="F55">
        <v>148</v>
      </c>
      <c r="G55" s="13" t="s">
        <v>64</v>
      </c>
      <c r="H55" s="15">
        <v>34880</v>
      </c>
      <c r="I55" t="s">
        <v>217</v>
      </c>
      <c r="J55" t="s">
        <v>214</v>
      </c>
      <c r="K55" t="s">
        <v>50</v>
      </c>
      <c r="L55" s="16">
        <f ca="1">DATEDIF(Table3[[#This Row],[DOB]],TODAY(),"y")</f>
        <v>26</v>
      </c>
      <c r="M55" s="17">
        <f>SUM(LEFT(Table3[[#This Row],[Height]],1), RIGHT(Table3[[#This Row],[Height]], LEN(Table3[[#This Row],[Height]])-2)/12)</f>
        <v>5.416666666666667</v>
      </c>
      <c r="N55" s="17">
        <f>Table3[[#This Row],[HeightFt]]*12</f>
        <v>65</v>
      </c>
      <c r="O55" s="18">
        <f>ROUND(Table3[[#This Row],[Weight]]/(Table3[[#This Row],[HtIn]]*Table3[[#This Row],[HtIn]])*703,0)</f>
        <v>25</v>
      </c>
      <c r="P55"/>
    </row>
    <row r="56" spans="1:16" x14ac:dyDescent="0.35">
      <c r="A56">
        <v>53</v>
      </c>
      <c r="B56" t="s">
        <v>43</v>
      </c>
      <c r="C56" t="s">
        <v>201</v>
      </c>
      <c r="D56" t="s">
        <v>218</v>
      </c>
      <c r="E56" t="s">
        <v>219</v>
      </c>
      <c r="F56">
        <v>123</v>
      </c>
      <c r="G56" s="13" t="s">
        <v>220</v>
      </c>
      <c r="H56" s="15">
        <v>33749</v>
      </c>
      <c r="I56" t="s">
        <v>221</v>
      </c>
      <c r="J56" t="s">
        <v>222</v>
      </c>
      <c r="K56" t="s">
        <v>50</v>
      </c>
      <c r="L56" s="16">
        <f ca="1">DATEDIF(Table3[[#This Row],[DOB]],TODAY(),"y")</f>
        <v>29</v>
      </c>
      <c r="M56" s="17">
        <f>SUM(LEFT(Table3[[#This Row],[Height]],1), RIGHT(Table3[[#This Row],[Height]], LEN(Table3[[#This Row],[Height]])-2)/12)</f>
        <v>5.166666666666667</v>
      </c>
      <c r="N56" s="17">
        <f>Table3[[#This Row],[HeightFt]]*12</f>
        <v>62</v>
      </c>
      <c r="O56" s="18">
        <f>ROUND(Table3[[#This Row],[Weight]]/(Table3[[#This Row],[HtIn]]*Table3[[#This Row],[HtIn]])*703,0)</f>
        <v>22</v>
      </c>
      <c r="P56"/>
    </row>
    <row r="57" spans="1:16" x14ac:dyDescent="0.35">
      <c r="A57">
        <v>54</v>
      </c>
      <c r="B57" t="s">
        <v>43</v>
      </c>
      <c r="C57" t="s">
        <v>201</v>
      </c>
      <c r="D57" t="s">
        <v>223</v>
      </c>
      <c r="E57" t="s">
        <v>224</v>
      </c>
      <c r="F57">
        <v>150</v>
      </c>
      <c r="G57" s="13" t="s">
        <v>110</v>
      </c>
      <c r="H57" s="15">
        <v>33371</v>
      </c>
      <c r="I57" t="s">
        <v>225</v>
      </c>
      <c r="J57" t="s">
        <v>226</v>
      </c>
      <c r="K57" t="s">
        <v>50</v>
      </c>
      <c r="L57" s="16">
        <f ca="1">DATEDIF(Table3[[#This Row],[DOB]],TODAY(),"y")</f>
        <v>30</v>
      </c>
      <c r="M57" s="17">
        <f>SUM(LEFT(Table3[[#This Row],[Height]],1), RIGHT(Table3[[#This Row],[Height]], LEN(Table3[[#This Row],[Height]])-2)/12)</f>
        <v>5.333333333333333</v>
      </c>
      <c r="N57" s="17">
        <f>Table3[[#This Row],[HeightFt]]*12</f>
        <v>64</v>
      </c>
      <c r="O57" s="18">
        <f>ROUND(Table3[[#This Row],[Weight]]/(Table3[[#This Row],[HtIn]]*Table3[[#This Row],[HtIn]])*703,0)</f>
        <v>26</v>
      </c>
      <c r="P57"/>
    </row>
    <row r="58" spans="1:16" x14ac:dyDescent="0.35">
      <c r="A58">
        <v>55</v>
      </c>
      <c r="B58" t="s">
        <v>43</v>
      </c>
      <c r="C58" t="s">
        <v>201</v>
      </c>
      <c r="D58" t="s">
        <v>45</v>
      </c>
      <c r="E58" t="s">
        <v>227</v>
      </c>
      <c r="F58">
        <v>164</v>
      </c>
      <c r="G58" s="13" t="s">
        <v>57</v>
      </c>
      <c r="H58" s="15">
        <v>32023</v>
      </c>
      <c r="I58" t="s">
        <v>228</v>
      </c>
      <c r="J58" t="s">
        <v>210</v>
      </c>
      <c r="K58" t="s">
        <v>50</v>
      </c>
      <c r="L58" s="16">
        <f ca="1">DATEDIF(Table3[[#This Row],[DOB]],TODAY(),"y")</f>
        <v>34</v>
      </c>
      <c r="M58" s="17">
        <f>SUM(LEFT(Table3[[#This Row],[Height]],1), RIGHT(Table3[[#This Row],[Height]], LEN(Table3[[#This Row],[Height]])-2)/12)</f>
        <v>5.833333333333333</v>
      </c>
      <c r="N58" s="17">
        <f>Table3[[#This Row],[HeightFt]]*12</f>
        <v>70</v>
      </c>
      <c r="O58" s="18">
        <f>ROUND(Table3[[#This Row],[Weight]]/(Table3[[#This Row],[HtIn]]*Table3[[#This Row],[HtIn]])*703,0)</f>
        <v>24</v>
      </c>
      <c r="P58"/>
    </row>
    <row r="59" spans="1:16" x14ac:dyDescent="0.35">
      <c r="A59">
        <v>56</v>
      </c>
      <c r="B59" t="s">
        <v>43</v>
      </c>
      <c r="C59" t="s">
        <v>201</v>
      </c>
      <c r="D59" t="s">
        <v>229</v>
      </c>
      <c r="E59" t="s">
        <v>230</v>
      </c>
      <c r="F59">
        <v>142</v>
      </c>
      <c r="G59" s="13" t="s">
        <v>110</v>
      </c>
      <c r="H59" s="15">
        <v>34961</v>
      </c>
      <c r="I59" t="s">
        <v>117</v>
      </c>
      <c r="J59" t="s">
        <v>210</v>
      </c>
      <c r="K59" t="s">
        <v>102</v>
      </c>
      <c r="L59" s="16">
        <f ca="1">DATEDIF(Table3[[#This Row],[DOB]],TODAY(),"y")</f>
        <v>26</v>
      </c>
      <c r="M59" s="17">
        <f>SUM(LEFT(Table3[[#This Row],[Height]],1), RIGHT(Table3[[#This Row],[Height]], LEN(Table3[[#This Row],[Height]])-2)/12)</f>
        <v>5.333333333333333</v>
      </c>
      <c r="N59" s="17">
        <f>Table3[[#This Row],[HeightFt]]*12</f>
        <v>64</v>
      </c>
      <c r="O59" s="18">
        <f>ROUND(Table3[[#This Row],[Weight]]/(Table3[[#This Row],[HtIn]]*Table3[[#This Row],[HtIn]])*703,0)</f>
        <v>24</v>
      </c>
      <c r="P59"/>
    </row>
    <row r="60" spans="1:16" x14ac:dyDescent="0.35">
      <c r="A60">
        <v>57</v>
      </c>
      <c r="B60" t="s">
        <v>43</v>
      </c>
      <c r="C60" t="s">
        <v>201</v>
      </c>
      <c r="D60" t="s">
        <v>231</v>
      </c>
      <c r="E60" t="s">
        <v>232</v>
      </c>
      <c r="F60">
        <v>155</v>
      </c>
      <c r="G60" s="13" t="s">
        <v>47</v>
      </c>
      <c r="H60" s="15">
        <v>34508</v>
      </c>
      <c r="I60" t="s">
        <v>233</v>
      </c>
      <c r="J60" t="s">
        <v>234</v>
      </c>
      <c r="K60" t="s">
        <v>121</v>
      </c>
      <c r="L60" s="16">
        <f ca="1">DATEDIF(Table3[[#This Row],[DOB]],TODAY(),"y")</f>
        <v>27</v>
      </c>
      <c r="M60" s="17">
        <f>SUM(LEFT(Table3[[#This Row],[Height]],1), RIGHT(Table3[[#This Row],[Height]], LEN(Table3[[#This Row],[Height]])-2)/12)</f>
        <v>5.583333333333333</v>
      </c>
      <c r="N60" s="17">
        <f>Table3[[#This Row],[HeightFt]]*12</f>
        <v>67</v>
      </c>
      <c r="O60" s="18">
        <f>ROUND(Table3[[#This Row],[Weight]]/(Table3[[#This Row],[HtIn]]*Table3[[#This Row],[HtIn]])*703,0)</f>
        <v>24</v>
      </c>
      <c r="P60"/>
    </row>
    <row r="61" spans="1:16" x14ac:dyDescent="0.35">
      <c r="A61">
        <v>58</v>
      </c>
      <c r="B61" t="s">
        <v>43</v>
      </c>
      <c r="C61" t="s">
        <v>201</v>
      </c>
      <c r="D61" t="s">
        <v>235</v>
      </c>
      <c r="E61" t="s">
        <v>236</v>
      </c>
      <c r="F61">
        <v>160</v>
      </c>
      <c r="G61" s="13" t="s">
        <v>131</v>
      </c>
      <c r="H61" s="15">
        <v>35186</v>
      </c>
      <c r="I61" t="s">
        <v>237</v>
      </c>
      <c r="J61" t="s">
        <v>238</v>
      </c>
      <c r="K61" t="s">
        <v>102</v>
      </c>
      <c r="L61" s="16">
        <f ca="1">DATEDIF(Table3[[#This Row],[DOB]],TODAY(),"y")</f>
        <v>25</v>
      </c>
      <c r="M61" s="17">
        <f>SUM(LEFT(Table3[[#This Row],[Height]],1), RIGHT(Table3[[#This Row],[Height]], LEN(Table3[[#This Row],[Height]])-2)/12)</f>
        <v>5.916666666666667</v>
      </c>
      <c r="N61" s="17">
        <f>Table3[[#This Row],[HeightFt]]*12</f>
        <v>71</v>
      </c>
      <c r="O61" s="18">
        <f>ROUND(Table3[[#This Row],[Weight]]/(Table3[[#This Row],[HtIn]]*Table3[[#This Row],[HtIn]])*703,0)</f>
        <v>22</v>
      </c>
      <c r="P61"/>
    </row>
    <row r="62" spans="1:16" x14ac:dyDescent="0.35">
      <c r="A62">
        <v>59</v>
      </c>
      <c r="B62" t="s">
        <v>43</v>
      </c>
      <c r="C62" t="s">
        <v>201</v>
      </c>
      <c r="D62" t="s">
        <v>239</v>
      </c>
      <c r="E62" t="s">
        <v>240</v>
      </c>
      <c r="F62">
        <v>136</v>
      </c>
      <c r="G62" s="13" t="s">
        <v>64</v>
      </c>
      <c r="H62" s="15">
        <v>33478</v>
      </c>
      <c r="I62" t="s">
        <v>241</v>
      </c>
      <c r="J62" t="s">
        <v>226</v>
      </c>
      <c r="K62" t="s">
        <v>50</v>
      </c>
      <c r="L62" s="16">
        <f ca="1">DATEDIF(Table3[[#This Row],[DOB]],TODAY(),"y")</f>
        <v>30</v>
      </c>
      <c r="M62" s="17">
        <f>SUM(LEFT(Table3[[#This Row],[Height]],1), RIGHT(Table3[[#This Row],[Height]], LEN(Table3[[#This Row],[Height]])-2)/12)</f>
        <v>5.416666666666667</v>
      </c>
      <c r="N62" s="17">
        <f>Table3[[#This Row],[HeightFt]]*12</f>
        <v>65</v>
      </c>
      <c r="O62" s="18">
        <f>ROUND(Table3[[#This Row],[Weight]]/(Table3[[#This Row],[HtIn]]*Table3[[#This Row],[HtIn]])*703,0)</f>
        <v>23</v>
      </c>
      <c r="P62"/>
    </row>
    <row r="63" spans="1:16" x14ac:dyDescent="0.35">
      <c r="A63">
        <v>60</v>
      </c>
      <c r="B63" t="s">
        <v>43</v>
      </c>
      <c r="C63" t="s">
        <v>201</v>
      </c>
      <c r="D63" t="s">
        <v>242</v>
      </c>
      <c r="E63" t="s">
        <v>243</v>
      </c>
      <c r="F63">
        <v>175</v>
      </c>
      <c r="G63" s="13" t="s">
        <v>131</v>
      </c>
      <c r="H63" s="15">
        <v>32701</v>
      </c>
      <c r="I63" t="s">
        <v>244</v>
      </c>
      <c r="J63" t="s">
        <v>245</v>
      </c>
      <c r="K63" t="s">
        <v>50</v>
      </c>
      <c r="L63" s="16">
        <f ca="1">DATEDIF(Table3[[#This Row],[DOB]],TODAY(),"y")</f>
        <v>32</v>
      </c>
      <c r="M63" s="17">
        <f>SUM(LEFT(Table3[[#This Row],[Height]],1), RIGHT(Table3[[#This Row],[Height]], LEN(Table3[[#This Row],[Height]])-2)/12)</f>
        <v>5.916666666666667</v>
      </c>
      <c r="N63" s="17">
        <f>Table3[[#This Row],[HeightFt]]*12</f>
        <v>71</v>
      </c>
      <c r="O63" s="18">
        <f>ROUND(Table3[[#This Row],[Weight]]/(Table3[[#This Row],[HtIn]]*Table3[[#This Row],[HtIn]])*703,0)</f>
        <v>24</v>
      </c>
      <c r="P63"/>
    </row>
    <row r="64" spans="1:16" x14ac:dyDescent="0.35">
      <c r="A64">
        <v>61</v>
      </c>
      <c r="B64" t="s">
        <v>43</v>
      </c>
      <c r="C64" t="s">
        <v>201</v>
      </c>
      <c r="D64" t="s">
        <v>99</v>
      </c>
      <c r="E64" t="s">
        <v>246</v>
      </c>
      <c r="F64">
        <v>150</v>
      </c>
      <c r="G64" s="13" t="s">
        <v>69</v>
      </c>
      <c r="H64" s="15">
        <v>32692</v>
      </c>
      <c r="I64" t="s">
        <v>247</v>
      </c>
      <c r="J64" t="s">
        <v>248</v>
      </c>
      <c r="K64" t="s">
        <v>50</v>
      </c>
      <c r="L64" s="16">
        <f ca="1">DATEDIF(Table3[[#This Row],[DOB]],TODAY(),"y")</f>
        <v>32</v>
      </c>
      <c r="M64" s="17">
        <f>SUM(LEFT(Table3[[#This Row],[Height]],1), RIGHT(Table3[[#This Row],[Height]], LEN(Table3[[#This Row],[Height]])-2)/12)</f>
        <v>5.5</v>
      </c>
      <c r="N64" s="17">
        <f>Table3[[#This Row],[HeightFt]]*12</f>
        <v>66</v>
      </c>
      <c r="O64" s="18">
        <f>ROUND(Table3[[#This Row],[Weight]]/(Table3[[#This Row],[HtIn]]*Table3[[#This Row],[HtIn]])*703,0)</f>
        <v>24</v>
      </c>
      <c r="P64"/>
    </row>
    <row r="65" spans="1:16" x14ac:dyDescent="0.35">
      <c r="A65">
        <v>62</v>
      </c>
      <c r="B65" t="s">
        <v>43</v>
      </c>
      <c r="C65" t="s">
        <v>201</v>
      </c>
      <c r="D65" t="s">
        <v>249</v>
      </c>
      <c r="E65" t="s">
        <v>250</v>
      </c>
      <c r="F65">
        <v>147</v>
      </c>
      <c r="G65" s="13" t="s">
        <v>69</v>
      </c>
      <c r="H65" s="15">
        <v>32692</v>
      </c>
      <c r="I65" t="s">
        <v>247</v>
      </c>
      <c r="J65" t="s">
        <v>248</v>
      </c>
      <c r="K65" t="s">
        <v>50</v>
      </c>
      <c r="L65" s="16">
        <f ca="1">DATEDIF(Table3[[#This Row],[DOB]],TODAY(),"y")</f>
        <v>32</v>
      </c>
      <c r="M65" s="17">
        <f>SUM(LEFT(Table3[[#This Row],[Height]],1), RIGHT(Table3[[#This Row],[Height]], LEN(Table3[[#This Row],[Height]])-2)/12)</f>
        <v>5.5</v>
      </c>
      <c r="N65" s="17">
        <f>Table3[[#This Row],[HeightFt]]*12</f>
        <v>66</v>
      </c>
      <c r="O65" s="18">
        <f>ROUND(Table3[[#This Row],[Weight]]/(Table3[[#This Row],[HtIn]]*Table3[[#This Row],[HtIn]])*703,0)</f>
        <v>24</v>
      </c>
      <c r="P65"/>
    </row>
    <row r="66" spans="1:16" x14ac:dyDescent="0.35">
      <c r="A66">
        <v>63</v>
      </c>
      <c r="B66" t="s">
        <v>43</v>
      </c>
      <c r="C66" t="s">
        <v>201</v>
      </c>
      <c r="D66" t="s">
        <v>251</v>
      </c>
      <c r="E66" t="s">
        <v>252</v>
      </c>
      <c r="F66">
        <v>159</v>
      </c>
      <c r="G66" s="13" t="s">
        <v>74</v>
      </c>
      <c r="H66" s="15">
        <v>31843</v>
      </c>
      <c r="I66" t="s">
        <v>253</v>
      </c>
      <c r="J66" t="s">
        <v>214</v>
      </c>
      <c r="K66" t="s">
        <v>50</v>
      </c>
      <c r="L66" s="16">
        <f ca="1">DATEDIF(Table3[[#This Row],[DOB]],TODAY(),"y")</f>
        <v>34</v>
      </c>
      <c r="M66" s="17">
        <f>SUM(LEFT(Table3[[#This Row],[Height]],1), RIGHT(Table3[[#This Row],[Height]], LEN(Table3[[#This Row],[Height]])-2)/12)</f>
        <v>5.666666666666667</v>
      </c>
      <c r="N66" s="17">
        <f>Table3[[#This Row],[HeightFt]]*12</f>
        <v>68</v>
      </c>
      <c r="O66" s="18">
        <f>ROUND(Table3[[#This Row],[Weight]]/(Table3[[#This Row],[HtIn]]*Table3[[#This Row],[HtIn]])*703,0)</f>
        <v>24</v>
      </c>
      <c r="P66"/>
    </row>
    <row r="67" spans="1:16" x14ac:dyDescent="0.35">
      <c r="A67">
        <v>64</v>
      </c>
      <c r="B67" t="s">
        <v>43</v>
      </c>
      <c r="C67" t="s">
        <v>201</v>
      </c>
      <c r="D67" t="s">
        <v>254</v>
      </c>
      <c r="E67" t="s">
        <v>255</v>
      </c>
      <c r="F67">
        <v>140</v>
      </c>
      <c r="G67" s="13" t="s">
        <v>64</v>
      </c>
      <c r="H67" s="15">
        <v>34856</v>
      </c>
      <c r="I67" t="s">
        <v>256</v>
      </c>
      <c r="J67" t="s">
        <v>214</v>
      </c>
      <c r="K67" t="s">
        <v>102</v>
      </c>
      <c r="L67" s="16">
        <f ca="1">DATEDIF(Table3[[#This Row],[DOB]],TODAY(),"y")</f>
        <v>26</v>
      </c>
      <c r="M67" s="17">
        <f>SUM(LEFT(Table3[[#This Row],[Height]],1), RIGHT(Table3[[#This Row],[Height]], LEN(Table3[[#This Row],[Height]])-2)/12)</f>
        <v>5.416666666666667</v>
      </c>
      <c r="N67" s="17">
        <f>Table3[[#This Row],[HeightFt]]*12</f>
        <v>65</v>
      </c>
      <c r="O67" s="18">
        <f>ROUND(Table3[[#This Row],[Weight]]/(Table3[[#This Row],[HtIn]]*Table3[[#This Row],[HtIn]])*703,0)</f>
        <v>23</v>
      </c>
      <c r="P67"/>
    </row>
    <row r="68" spans="1:16" x14ac:dyDescent="0.35">
      <c r="A68">
        <v>65</v>
      </c>
      <c r="B68" t="s">
        <v>43</v>
      </c>
      <c r="C68" t="s">
        <v>201</v>
      </c>
      <c r="D68" t="s">
        <v>142</v>
      </c>
      <c r="E68" t="s">
        <v>257</v>
      </c>
      <c r="F68">
        <v>165</v>
      </c>
      <c r="G68" s="13" t="s">
        <v>74</v>
      </c>
      <c r="H68" s="15">
        <v>35062</v>
      </c>
      <c r="I68" t="s">
        <v>217</v>
      </c>
      <c r="J68" t="s">
        <v>214</v>
      </c>
      <c r="K68" t="s">
        <v>50</v>
      </c>
      <c r="L68" s="16">
        <f ca="1">DATEDIF(Table3[[#This Row],[DOB]],TODAY(),"y")</f>
        <v>26</v>
      </c>
      <c r="M68" s="17">
        <f>SUM(LEFT(Table3[[#This Row],[Height]],1), RIGHT(Table3[[#This Row],[Height]], LEN(Table3[[#This Row],[Height]])-2)/12)</f>
        <v>5.666666666666667</v>
      </c>
      <c r="N68" s="17">
        <f>Table3[[#This Row],[HeightFt]]*12</f>
        <v>68</v>
      </c>
      <c r="O68" s="18">
        <f>ROUND(Table3[[#This Row],[Weight]]/(Table3[[#This Row],[HtIn]]*Table3[[#This Row],[HtIn]])*703,0)</f>
        <v>25</v>
      </c>
      <c r="P68"/>
    </row>
    <row r="69" spans="1:16" x14ac:dyDescent="0.35">
      <c r="A69">
        <v>66</v>
      </c>
      <c r="B69" t="s">
        <v>43</v>
      </c>
      <c r="C69" t="s">
        <v>201</v>
      </c>
      <c r="D69" t="s">
        <v>239</v>
      </c>
      <c r="E69" t="s">
        <v>258</v>
      </c>
      <c r="F69">
        <v>135</v>
      </c>
      <c r="G69" s="13" t="s">
        <v>259</v>
      </c>
      <c r="H69" s="15">
        <v>34118</v>
      </c>
      <c r="I69" t="s">
        <v>260</v>
      </c>
      <c r="J69" t="s">
        <v>261</v>
      </c>
      <c r="K69" t="s">
        <v>50</v>
      </c>
      <c r="L69" s="16">
        <f ca="1">DATEDIF(Table3[[#This Row],[DOB]],TODAY(),"y")</f>
        <v>28</v>
      </c>
      <c r="M69" s="17">
        <f>SUM(LEFT(Table3[[#This Row],[Height]],1), RIGHT(Table3[[#This Row],[Height]], LEN(Table3[[#This Row],[Height]])-2)/12)</f>
        <v>5.25</v>
      </c>
      <c r="N69" s="17">
        <f>Table3[[#This Row],[HeightFt]]*12</f>
        <v>63</v>
      </c>
      <c r="O69" s="18">
        <f>ROUND(Table3[[#This Row],[Weight]]/(Table3[[#This Row],[HtIn]]*Table3[[#This Row],[HtIn]])*703,0)</f>
        <v>24</v>
      </c>
      <c r="P69"/>
    </row>
    <row r="70" spans="1:16" x14ac:dyDescent="0.35">
      <c r="A70">
        <v>67</v>
      </c>
      <c r="B70" t="s">
        <v>43</v>
      </c>
      <c r="C70" t="s">
        <v>201</v>
      </c>
      <c r="D70" t="s">
        <v>89</v>
      </c>
      <c r="E70" t="s">
        <v>262</v>
      </c>
      <c r="F70">
        <v>125</v>
      </c>
      <c r="G70" s="13" t="s">
        <v>259</v>
      </c>
      <c r="H70" s="15">
        <v>34134</v>
      </c>
      <c r="I70" t="s">
        <v>263</v>
      </c>
      <c r="J70" t="s">
        <v>264</v>
      </c>
      <c r="K70" t="s">
        <v>102</v>
      </c>
      <c r="L70" s="16">
        <f ca="1">DATEDIF(Table3[[#This Row],[DOB]],TODAY(),"y")</f>
        <v>28</v>
      </c>
      <c r="M70" s="17">
        <f>SUM(LEFT(Table3[[#This Row],[Height]],1), RIGHT(Table3[[#This Row],[Height]], LEN(Table3[[#This Row],[Height]])-2)/12)</f>
        <v>5.25</v>
      </c>
      <c r="N70" s="17">
        <f>Table3[[#This Row],[HeightFt]]*12</f>
        <v>63</v>
      </c>
      <c r="O70" s="18">
        <f>ROUND(Table3[[#This Row],[Weight]]/(Table3[[#This Row],[HtIn]]*Table3[[#This Row],[HtIn]])*703,0)</f>
        <v>22</v>
      </c>
      <c r="P70"/>
    </row>
    <row r="71" spans="1:16" x14ac:dyDescent="0.35">
      <c r="A71">
        <v>68</v>
      </c>
      <c r="B71" t="s">
        <v>43</v>
      </c>
      <c r="C71" t="s">
        <v>201</v>
      </c>
      <c r="D71" t="s">
        <v>265</v>
      </c>
      <c r="E71" t="s">
        <v>266</v>
      </c>
      <c r="F71">
        <v>150</v>
      </c>
      <c r="G71" s="13" t="s">
        <v>47</v>
      </c>
      <c r="H71" s="15">
        <v>33606</v>
      </c>
      <c r="I71" t="s">
        <v>267</v>
      </c>
      <c r="J71" t="s">
        <v>226</v>
      </c>
      <c r="K71" t="s">
        <v>121</v>
      </c>
      <c r="L71" s="16">
        <f ca="1">DATEDIF(Table3[[#This Row],[DOB]],TODAY(),"y")</f>
        <v>30</v>
      </c>
      <c r="M71" s="17">
        <f>SUM(LEFT(Table3[[#This Row],[Height]],1), RIGHT(Table3[[#This Row],[Height]], LEN(Table3[[#This Row],[Height]])-2)/12)</f>
        <v>5.583333333333333</v>
      </c>
      <c r="N71" s="17">
        <f>Table3[[#This Row],[HeightFt]]*12</f>
        <v>67</v>
      </c>
      <c r="O71" s="18">
        <f>ROUND(Table3[[#This Row],[Weight]]/(Table3[[#This Row],[HtIn]]*Table3[[#This Row],[HtIn]])*703,0)</f>
        <v>23</v>
      </c>
      <c r="P71"/>
    </row>
    <row r="72" spans="1:16" x14ac:dyDescent="0.35">
      <c r="A72">
        <v>69</v>
      </c>
      <c r="B72" t="s">
        <v>43</v>
      </c>
      <c r="C72" t="s">
        <v>201</v>
      </c>
      <c r="D72" t="s">
        <v>268</v>
      </c>
      <c r="E72" t="s">
        <v>269</v>
      </c>
      <c r="F72">
        <v>145</v>
      </c>
      <c r="G72" s="13" t="s">
        <v>64</v>
      </c>
      <c r="H72" s="15">
        <v>35618</v>
      </c>
      <c r="I72" t="s">
        <v>270</v>
      </c>
      <c r="J72" t="s">
        <v>214</v>
      </c>
      <c r="K72" t="s">
        <v>121</v>
      </c>
      <c r="L72" s="16">
        <f ca="1">DATEDIF(Table3[[#This Row],[DOB]],TODAY(),"y")</f>
        <v>24</v>
      </c>
      <c r="M72" s="17">
        <f>SUM(LEFT(Table3[[#This Row],[Height]],1), RIGHT(Table3[[#This Row],[Height]], LEN(Table3[[#This Row],[Height]])-2)/12)</f>
        <v>5.416666666666667</v>
      </c>
      <c r="N72" s="17">
        <f>Table3[[#This Row],[HeightFt]]*12</f>
        <v>65</v>
      </c>
      <c r="O72" s="18">
        <f>ROUND(Table3[[#This Row],[Weight]]/(Table3[[#This Row],[HtIn]]*Table3[[#This Row],[HtIn]])*703,0)</f>
        <v>24</v>
      </c>
      <c r="P72"/>
    </row>
    <row r="73" spans="1:16" x14ac:dyDescent="0.35">
      <c r="A73">
        <v>70</v>
      </c>
      <c r="B73" t="s">
        <v>43</v>
      </c>
      <c r="C73" t="s">
        <v>201</v>
      </c>
      <c r="D73" t="s">
        <v>83</v>
      </c>
      <c r="E73" t="s">
        <v>271</v>
      </c>
      <c r="F73">
        <v>140</v>
      </c>
      <c r="G73" s="13" t="s">
        <v>69</v>
      </c>
      <c r="H73" s="15">
        <v>34337</v>
      </c>
      <c r="I73" t="s">
        <v>272</v>
      </c>
      <c r="J73" t="s">
        <v>273</v>
      </c>
      <c r="K73" t="s">
        <v>50</v>
      </c>
      <c r="L73" s="16">
        <f ca="1">DATEDIF(Table3[[#This Row],[DOB]],TODAY(),"y")</f>
        <v>28</v>
      </c>
      <c r="M73" s="17">
        <f>SUM(LEFT(Table3[[#This Row],[Height]],1), RIGHT(Table3[[#This Row],[Height]], LEN(Table3[[#This Row],[Height]])-2)/12)</f>
        <v>5.5</v>
      </c>
      <c r="N73" s="17">
        <f>Table3[[#This Row],[HeightFt]]*12</f>
        <v>66</v>
      </c>
      <c r="O73" s="18">
        <f>ROUND(Table3[[#This Row],[Weight]]/(Table3[[#This Row],[HtIn]]*Table3[[#This Row],[HtIn]])*703,0)</f>
        <v>23</v>
      </c>
      <c r="P73"/>
    </row>
    <row r="74" spans="1:16" x14ac:dyDescent="0.35">
      <c r="A74">
        <v>71</v>
      </c>
      <c r="B74" t="s">
        <v>43</v>
      </c>
      <c r="C74" t="s">
        <v>201</v>
      </c>
      <c r="D74" t="s">
        <v>178</v>
      </c>
      <c r="E74" t="s">
        <v>274</v>
      </c>
      <c r="F74">
        <v>175</v>
      </c>
      <c r="G74" s="13" t="s">
        <v>143</v>
      </c>
      <c r="H74" s="15">
        <v>34447</v>
      </c>
      <c r="I74" t="s">
        <v>275</v>
      </c>
      <c r="J74" t="s">
        <v>214</v>
      </c>
      <c r="K74" t="s">
        <v>102</v>
      </c>
      <c r="L74" s="16">
        <f ca="1">DATEDIF(Table3[[#This Row],[DOB]],TODAY(),"y")</f>
        <v>27</v>
      </c>
      <c r="M74" s="17">
        <f>SUM(LEFT(Table3[[#This Row],[Height]],1), RIGHT(Table3[[#This Row],[Height]], LEN(Table3[[#This Row],[Height]])-2)/12)</f>
        <v>6</v>
      </c>
      <c r="N74" s="17">
        <f>Table3[[#This Row],[HeightFt]]*12</f>
        <v>72</v>
      </c>
      <c r="O74" s="18">
        <f>ROUND(Table3[[#This Row],[Weight]]/(Table3[[#This Row],[HtIn]]*Table3[[#This Row],[HtIn]])*703,0)</f>
        <v>24</v>
      </c>
      <c r="P74"/>
    </row>
    <row r="75" spans="1:16" x14ac:dyDescent="0.35">
      <c r="A75">
        <v>72</v>
      </c>
      <c r="B75" t="s">
        <v>128</v>
      </c>
      <c r="C75" t="s">
        <v>201</v>
      </c>
      <c r="D75" t="s">
        <v>276</v>
      </c>
      <c r="E75" t="s">
        <v>277</v>
      </c>
      <c r="F75">
        <v>170</v>
      </c>
      <c r="G75" s="13" t="s">
        <v>74</v>
      </c>
      <c r="H75" s="15">
        <v>32367</v>
      </c>
      <c r="I75" t="s">
        <v>278</v>
      </c>
      <c r="J75" t="s">
        <v>279</v>
      </c>
      <c r="K75" t="s">
        <v>50</v>
      </c>
      <c r="L75" s="16">
        <f ca="1">DATEDIF(Table3[[#This Row],[DOB]],TODAY(),"y")</f>
        <v>33</v>
      </c>
      <c r="M75" s="17">
        <f>SUM(LEFT(Table3[[#This Row],[Height]],1), RIGHT(Table3[[#This Row],[Height]], LEN(Table3[[#This Row],[Height]])-2)/12)</f>
        <v>5.666666666666667</v>
      </c>
      <c r="N75" s="17">
        <f>Table3[[#This Row],[HeightFt]]*12</f>
        <v>68</v>
      </c>
      <c r="O75" s="18">
        <f>ROUND(Table3[[#This Row],[Weight]]/(Table3[[#This Row],[HtIn]]*Table3[[#This Row],[HtIn]])*703,0)</f>
        <v>26</v>
      </c>
      <c r="P75"/>
    </row>
    <row r="76" spans="1:16" x14ac:dyDescent="0.35">
      <c r="A76">
        <v>73</v>
      </c>
      <c r="B76" t="s">
        <v>128</v>
      </c>
      <c r="C76" t="s">
        <v>201</v>
      </c>
      <c r="D76" t="s">
        <v>280</v>
      </c>
      <c r="E76" t="s">
        <v>281</v>
      </c>
      <c r="F76">
        <v>185</v>
      </c>
      <c r="G76" s="13" t="s">
        <v>57</v>
      </c>
      <c r="H76" s="15">
        <v>32654</v>
      </c>
      <c r="I76" t="s">
        <v>282</v>
      </c>
      <c r="J76" t="s">
        <v>238</v>
      </c>
      <c r="K76" t="s">
        <v>102</v>
      </c>
      <c r="L76" s="16">
        <f ca="1">DATEDIF(Table3[[#This Row],[DOB]],TODAY(),"y")</f>
        <v>32</v>
      </c>
      <c r="M76" s="17">
        <f>SUM(LEFT(Table3[[#This Row],[Height]],1), RIGHT(Table3[[#This Row],[Height]], LEN(Table3[[#This Row],[Height]])-2)/12)</f>
        <v>5.833333333333333</v>
      </c>
      <c r="N76" s="17">
        <f>Table3[[#This Row],[HeightFt]]*12</f>
        <v>70</v>
      </c>
      <c r="O76" s="18">
        <f>ROUND(Table3[[#This Row],[Weight]]/(Table3[[#This Row],[HtIn]]*Table3[[#This Row],[HtIn]])*703,0)</f>
        <v>27</v>
      </c>
      <c r="P76"/>
    </row>
    <row r="77" spans="1:16" x14ac:dyDescent="0.35">
      <c r="A77">
        <v>74</v>
      </c>
      <c r="B77" t="s">
        <v>128</v>
      </c>
      <c r="C77" t="s">
        <v>201</v>
      </c>
      <c r="D77" t="s">
        <v>283</v>
      </c>
      <c r="E77" t="s">
        <v>284</v>
      </c>
      <c r="F77">
        <v>195</v>
      </c>
      <c r="G77" s="13" t="s">
        <v>162</v>
      </c>
      <c r="H77" s="15">
        <v>32538</v>
      </c>
      <c r="I77" t="s">
        <v>285</v>
      </c>
      <c r="J77" t="s">
        <v>206</v>
      </c>
      <c r="K77" t="s">
        <v>102</v>
      </c>
      <c r="L77" s="16">
        <f ca="1">DATEDIF(Table3[[#This Row],[DOB]],TODAY(),"y")</f>
        <v>33</v>
      </c>
      <c r="M77" s="17">
        <f>SUM(LEFT(Table3[[#This Row],[Height]],1), RIGHT(Table3[[#This Row],[Height]], LEN(Table3[[#This Row],[Height]])-2)/12)</f>
        <v>6.083333333333333</v>
      </c>
      <c r="N77" s="17">
        <f>Table3[[#This Row],[HeightFt]]*12</f>
        <v>73</v>
      </c>
      <c r="O77" s="18">
        <f>ROUND(Table3[[#This Row],[Weight]]/(Table3[[#This Row],[HtIn]]*Table3[[#This Row],[HtIn]])*703,0)</f>
        <v>26</v>
      </c>
      <c r="P77"/>
    </row>
    <row r="78" spans="1:16" x14ac:dyDescent="0.35">
      <c r="A78">
        <v>75</v>
      </c>
      <c r="B78" t="s">
        <v>128</v>
      </c>
      <c r="C78" t="s">
        <v>201</v>
      </c>
      <c r="D78" t="s">
        <v>286</v>
      </c>
      <c r="E78" t="s">
        <v>287</v>
      </c>
      <c r="F78">
        <v>195</v>
      </c>
      <c r="G78" s="13" t="s">
        <v>152</v>
      </c>
      <c r="H78" s="15">
        <v>35418</v>
      </c>
      <c r="I78" t="s">
        <v>288</v>
      </c>
      <c r="J78" t="s">
        <v>214</v>
      </c>
      <c r="K78" t="s">
        <v>102</v>
      </c>
      <c r="L78" s="16">
        <f ca="1">DATEDIF(Table3[[#This Row],[DOB]],TODAY(),"y")</f>
        <v>25</v>
      </c>
      <c r="M78" s="17">
        <f>SUM(LEFT(Table3[[#This Row],[Height]],1), RIGHT(Table3[[#This Row],[Height]], LEN(Table3[[#This Row],[Height]])-2)/12)</f>
        <v>6.166666666666667</v>
      </c>
      <c r="N78" s="17">
        <f>Table3[[#This Row],[HeightFt]]*12</f>
        <v>74</v>
      </c>
      <c r="O78" s="18">
        <f>ROUND(Table3[[#This Row],[Weight]]/(Table3[[#This Row],[HtIn]]*Table3[[#This Row],[HtIn]])*703,0)</f>
        <v>25</v>
      </c>
      <c r="P78"/>
    </row>
    <row r="79" spans="1:16" x14ac:dyDescent="0.35">
      <c r="A79">
        <v>76</v>
      </c>
      <c r="B79" t="s">
        <v>128</v>
      </c>
      <c r="C79" t="s">
        <v>201</v>
      </c>
      <c r="D79" t="s">
        <v>141</v>
      </c>
      <c r="E79" t="s">
        <v>155</v>
      </c>
      <c r="F79">
        <v>180</v>
      </c>
      <c r="G79" s="13" t="s">
        <v>74</v>
      </c>
      <c r="H79" s="15">
        <v>31441</v>
      </c>
      <c r="I79" t="s">
        <v>289</v>
      </c>
      <c r="J79" t="s">
        <v>210</v>
      </c>
      <c r="K79" t="s">
        <v>50</v>
      </c>
      <c r="L79" s="16">
        <f ca="1">DATEDIF(Table3[[#This Row],[DOB]],TODAY(),"y")</f>
        <v>36</v>
      </c>
      <c r="M79" s="17">
        <f>SUM(LEFT(Table3[[#This Row],[Height]],1), RIGHT(Table3[[#This Row],[Height]], LEN(Table3[[#This Row],[Height]])-2)/12)</f>
        <v>5.666666666666667</v>
      </c>
      <c r="N79" s="17">
        <f>Table3[[#This Row],[HeightFt]]*12</f>
        <v>68</v>
      </c>
      <c r="O79" s="18">
        <f>ROUND(Table3[[#This Row],[Weight]]/(Table3[[#This Row],[HtIn]]*Table3[[#This Row],[HtIn]])*703,0)</f>
        <v>27</v>
      </c>
      <c r="P79"/>
    </row>
    <row r="80" spans="1:16" x14ac:dyDescent="0.35">
      <c r="A80">
        <v>77</v>
      </c>
      <c r="B80" t="s">
        <v>128</v>
      </c>
      <c r="C80" t="s">
        <v>201</v>
      </c>
      <c r="D80" t="s">
        <v>290</v>
      </c>
      <c r="E80" t="s">
        <v>291</v>
      </c>
      <c r="F80">
        <v>189</v>
      </c>
      <c r="G80" s="13" t="s">
        <v>143</v>
      </c>
      <c r="H80" s="15">
        <v>31893</v>
      </c>
      <c r="I80" t="s">
        <v>292</v>
      </c>
      <c r="J80" t="s">
        <v>210</v>
      </c>
      <c r="K80" t="s">
        <v>50</v>
      </c>
      <c r="L80" s="16">
        <f ca="1">DATEDIF(Table3[[#This Row],[DOB]],TODAY(),"y")</f>
        <v>34</v>
      </c>
      <c r="M80" s="17">
        <f>SUM(LEFT(Table3[[#This Row],[Height]],1), RIGHT(Table3[[#This Row],[Height]], LEN(Table3[[#This Row],[Height]])-2)/12)</f>
        <v>6</v>
      </c>
      <c r="N80" s="17">
        <f>Table3[[#This Row],[HeightFt]]*12</f>
        <v>72</v>
      </c>
      <c r="O80" s="18">
        <f>ROUND(Table3[[#This Row],[Weight]]/(Table3[[#This Row],[HtIn]]*Table3[[#This Row],[HtIn]])*703,0)</f>
        <v>26</v>
      </c>
      <c r="P80"/>
    </row>
    <row r="81" spans="1:16" x14ac:dyDescent="0.35">
      <c r="A81">
        <v>78</v>
      </c>
      <c r="B81" t="s">
        <v>128</v>
      </c>
      <c r="C81" t="s">
        <v>201</v>
      </c>
      <c r="D81" t="s">
        <v>293</v>
      </c>
      <c r="E81" t="s">
        <v>294</v>
      </c>
      <c r="F81">
        <v>196</v>
      </c>
      <c r="G81" s="13" t="s">
        <v>162</v>
      </c>
      <c r="H81" s="15">
        <v>35164</v>
      </c>
      <c r="I81" t="s">
        <v>295</v>
      </c>
      <c r="J81" t="s">
        <v>210</v>
      </c>
      <c r="K81" t="s">
        <v>50</v>
      </c>
      <c r="L81" s="16">
        <f ca="1">DATEDIF(Table3[[#This Row],[DOB]],TODAY(),"y")</f>
        <v>25</v>
      </c>
      <c r="M81" s="17">
        <f>SUM(LEFT(Table3[[#This Row],[Height]],1), RIGHT(Table3[[#This Row],[Height]], LEN(Table3[[#This Row],[Height]])-2)/12)</f>
        <v>6.083333333333333</v>
      </c>
      <c r="N81" s="17">
        <f>Table3[[#This Row],[HeightFt]]*12</f>
        <v>73</v>
      </c>
      <c r="O81" s="18">
        <f>ROUND(Table3[[#This Row],[Weight]]/(Table3[[#This Row],[HtIn]]*Table3[[#This Row],[HtIn]])*703,0)</f>
        <v>26</v>
      </c>
      <c r="P81"/>
    </row>
    <row r="82" spans="1:16" x14ac:dyDescent="0.35">
      <c r="A82">
        <v>79</v>
      </c>
      <c r="B82" t="s">
        <v>128</v>
      </c>
      <c r="C82" t="s">
        <v>201</v>
      </c>
      <c r="D82" t="s">
        <v>296</v>
      </c>
      <c r="E82" t="s">
        <v>297</v>
      </c>
      <c r="F82">
        <v>200</v>
      </c>
      <c r="G82" s="13" t="s">
        <v>162</v>
      </c>
      <c r="H82" s="15">
        <v>30883</v>
      </c>
      <c r="I82" t="s">
        <v>298</v>
      </c>
      <c r="J82" t="s">
        <v>264</v>
      </c>
      <c r="K82" t="s">
        <v>102</v>
      </c>
      <c r="L82" s="16">
        <f ca="1">DATEDIF(Table3[[#This Row],[DOB]],TODAY(),"y")</f>
        <v>37</v>
      </c>
      <c r="M82" s="17">
        <f>SUM(LEFT(Table3[[#This Row],[Height]],1), RIGHT(Table3[[#This Row],[Height]], LEN(Table3[[#This Row],[Height]])-2)/12)</f>
        <v>6.083333333333333</v>
      </c>
      <c r="N82" s="17">
        <f>Table3[[#This Row],[HeightFt]]*12</f>
        <v>73</v>
      </c>
      <c r="O82" s="18">
        <f>ROUND(Table3[[#This Row],[Weight]]/(Table3[[#This Row],[HtIn]]*Table3[[#This Row],[HtIn]])*703,0)</f>
        <v>26</v>
      </c>
      <c r="P82"/>
    </row>
    <row r="83" spans="1:16" x14ac:dyDescent="0.35">
      <c r="A83">
        <v>80</v>
      </c>
      <c r="B83" t="s">
        <v>128</v>
      </c>
      <c r="C83" t="s">
        <v>201</v>
      </c>
      <c r="D83" t="s">
        <v>299</v>
      </c>
      <c r="E83" t="s">
        <v>300</v>
      </c>
      <c r="F83">
        <v>175</v>
      </c>
      <c r="G83" s="13" t="s">
        <v>47</v>
      </c>
      <c r="H83" s="15">
        <v>28873</v>
      </c>
      <c r="I83" t="s">
        <v>301</v>
      </c>
      <c r="J83" t="s">
        <v>264</v>
      </c>
      <c r="K83" t="s">
        <v>50</v>
      </c>
      <c r="L83" s="16">
        <f ca="1">DATEDIF(Table3[[#This Row],[DOB]],TODAY(),"y")</f>
        <v>43</v>
      </c>
      <c r="M83" s="17">
        <f>SUM(LEFT(Table3[[#This Row],[Height]],1), RIGHT(Table3[[#This Row],[Height]], LEN(Table3[[#This Row],[Height]])-2)/12)</f>
        <v>5.583333333333333</v>
      </c>
      <c r="N83" s="17">
        <f>Table3[[#This Row],[HeightFt]]*12</f>
        <v>67</v>
      </c>
      <c r="O83" s="18">
        <f>ROUND(Table3[[#This Row],[Weight]]/(Table3[[#This Row],[HtIn]]*Table3[[#This Row],[HtIn]])*703,0)</f>
        <v>27</v>
      </c>
      <c r="P83"/>
    </row>
    <row r="84" spans="1:16" x14ac:dyDescent="0.35">
      <c r="A84">
        <v>81</v>
      </c>
      <c r="B84" t="s">
        <v>128</v>
      </c>
      <c r="C84" t="s">
        <v>201</v>
      </c>
      <c r="D84" t="s">
        <v>302</v>
      </c>
      <c r="E84" t="s">
        <v>303</v>
      </c>
      <c r="F84">
        <v>235</v>
      </c>
      <c r="G84" s="13" t="s">
        <v>304</v>
      </c>
      <c r="H84" s="15">
        <v>35477</v>
      </c>
      <c r="I84" t="s">
        <v>305</v>
      </c>
      <c r="J84" t="s">
        <v>264</v>
      </c>
      <c r="K84" t="s">
        <v>50</v>
      </c>
      <c r="L84" s="16">
        <f ca="1">DATEDIF(Table3[[#This Row],[DOB]],TODAY(),"y")</f>
        <v>25</v>
      </c>
      <c r="M84" s="17">
        <f>SUM(LEFT(Table3[[#This Row],[Height]],1), RIGHT(Table3[[#This Row],[Height]], LEN(Table3[[#This Row],[Height]])-2)/12)</f>
        <v>6.416666666666667</v>
      </c>
      <c r="N84" s="17">
        <f>Table3[[#This Row],[HeightFt]]*12</f>
        <v>77</v>
      </c>
      <c r="O84" s="18">
        <f>ROUND(Table3[[#This Row],[Weight]]/(Table3[[#This Row],[HtIn]]*Table3[[#This Row],[HtIn]])*703,0)</f>
        <v>28</v>
      </c>
      <c r="P84"/>
    </row>
    <row r="85" spans="1:16" x14ac:dyDescent="0.35">
      <c r="A85">
        <v>82</v>
      </c>
      <c r="B85" t="s">
        <v>128</v>
      </c>
      <c r="C85" t="s">
        <v>201</v>
      </c>
      <c r="D85" t="s">
        <v>293</v>
      </c>
      <c r="E85" t="s">
        <v>306</v>
      </c>
      <c r="F85">
        <v>170</v>
      </c>
      <c r="G85" s="13" t="s">
        <v>53</v>
      </c>
      <c r="H85" s="15">
        <v>31275</v>
      </c>
      <c r="I85" t="s">
        <v>307</v>
      </c>
      <c r="J85" t="s">
        <v>308</v>
      </c>
      <c r="K85" t="s">
        <v>102</v>
      </c>
      <c r="L85" s="16">
        <f ca="1">DATEDIF(Table3[[#This Row],[DOB]],TODAY(),"y")</f>
        <v>36</v>
      </c>
      <c r="M85" s="17">
        <f>SUM(LEFT(Table3[[#This Row],[Height]],1), RIGHT(Table3[[#This Row],[Height]], LEN(Table3[[#This Row],[Height]])-2)/12)</f>
        <v>5.75</v>
      </c>
      <c r="N85" s="17">
        <f>Table3[[#This Row],[HeightFt]]*12</f>
        <v>69</v>
      </c>
      <c r="O85" s="18">
        <f>ROUND(Table3[[#This Row],[Weight]]/(Table3[[#This Row],[HtIn]]*Table3[[#This Row],[HtIn]])*703,0)</f>
        <v>25</v>
      </c>
      <c r="P85"/>
    </row>
    <row r="86" spans="1:16" x14ac:dyDescent="0.35">
      <c r="A86">
        <v>83</v>
      </c>
      <c r="B86" t="s">
        <v>128</v>
      </c>
      <c r="C86" t="s">
        <v>201</v>
      </c>
      <c r="D86" t="s">
        <v>280</v>
      </c>
      <c r="E86" t="s">
        <v>309</v>
      </c>
      <c r="F86">
        <v>185</v>
      </c>
      <c r="G86" s="13" t="s">
        <v>131</v>
      </c>
      <c r="H86" s="15">
        <v>31438</v>
      </c>
      <c r="I86" t="s">
        <v>310</v>
      </c>
      <c r="J86" t="s">
        <v>308</v>
      </c>
      <c r="K86" t="s">
        <v>50</v>
      </c>
      <c r="L86" s="16">
        <f ca="1">DATEDIF(Table3[[#This Row],[DOB]],TODAY(),"y")</f>
        <v>36</v>
      </c>
      <c r="M86" s="17">
        <f>SUM(LEFT(Table3[[#This Row],[Height]],1), RIGHT(Table3[[#This Row],[Height]], LEN(Table3[[#This Row],[Height]])-2)/12)</f>
        <v>5.916666666666667</v>
      </c>
      <c r="N86" s="17">
        <f>Table3[[#This Row],[HeightFt]]*12</f>
        <v>71</v>
      </c>
      <c r="O86" s="18">
        <f>ROUND(Table3[[#This Row],[Weight]]/(Table3[[#This Row],[HtIn]]*Table3[[#This Row],[HtIn]])*703,0)</f>
        <v>26</v>
      </c>
      <c r="P86"/>
    </row>
    <row r="87" spans="1:16" x14ac:dyDescent="0.35">
      <c r="A87">
        <v>84</v>
      </c>
      <c r="B87" t="s">
        <v>128</v>
      </c>
      <c r="C87" t="s">
        <v>201</v>
      </c>
      <c r="D87" t="s">
        <v>311</v>
      </c>
      <c r="E87" t="s">
        <v>312</v>
      </c>
      <c r="F87">
        <v>185</v>
      </c>
      <c r="G87" s="13" t="s">
        <v>143</v>
      </c>
      <c r="H87" s="15">
        <v>30894</v>
      </c>
      <c r="I87" t="s">
        <v>263</v>
      </c>
      <c r="J87" t="s">
        <v>264</v>
      </c>
      <c r="K87" t="s">
        <v>121</v>
      </c>
      <c r="L87" s="16">
        <f ca="1">DATEDIF(Table3[[#This Row],[DOB]],TODAY(),"y")</f>
        <v>37</v>
      </c>
      <c r="M87" s="17">
        <f>SUM(LEFT(Table3[[#This Row],[Height]],1), RIGHT(Table3[[#This Row],[Height]], LEN(Table3[[#This Row],[Height]])-2)/12)</f>
        <v>6</v>
      </c>
      <c r="N87" s="17">
        <f>Table3[[#This Row],[HeightFt]]*12</f>
        <v>72</v>
      </c>
      <c r="O87" s="18">
        <f>ROUND(Table3[[#This Row],[Weight]]/(Table3[[#This Row],[HtIn]]*Table3[[#This Row],[HtIn]])*703,0)</f>
        <v>25</v>
      </c>
      <c r="P87"/>
    </row>
    <row r="88" spans="1:16" x14ac:dyDescent="0.35">
      <c r="A88">
        <v>85</v>
      </c>
      <c r="B88" t="s">
        <v>128</v>
      </c>
      <c r="C88" t="s">
        <v>201</v>
      </c>
      <c r="D88" t="s">
        <v>313</v>
      </c>
      <c r="E88" t="s">
        <v>314</v>
      </c>
      <c r="F88">
        <v>170</v>
      </c>
      <c r="G88" s="13" t="s">
        <v>53</v>
      </c>
      <c r="H88" s="15">
        <v>32226</v>
      </c>
      <c r="I88" t="s">
        <v>315</v>
      </c>
      <c r="J88" t="s">
        <v>316</v>
      </c>
      <c r="K88" t="s">
        <v>50</v>
      </c>
      <c r="L88" s="16">
        <f ca="1">DATEDIF(Table3[[#This Row],[DOB]],TODAY(),"y")</f>
        <v>33</v>
      </c>
      <c r="M88" s="17">
        <f>SUM(LEFT(Table3[[#This Row],[Height]],1), RIGHT(Table3[[#This Row],[Height]], LEN(Table3[[#This Row],[Height]])-2)/12)</f>
        <v>5.75</v>
      </c>
      <c r="N88" s="17">
        <f>Table3[[#This Row],[HeightFt]]*12</f>
        <v>69</v>
      </c>
      <c r="O88" s="18">
        <f>ROUND(Table3[[#This Row],[Weight]]/(Table3[[#This Row],[HtIn]]*Table3[[#This Row],[HtIn]])*703,0)</f>
        <v>25</v>
      </c>
      <c r="P88"/>
    </row>
    <row r="89" spans="1:16" x14ac:dyDescent="0.35">
      <c r="A89">
        <v>86</v>
      </c>
      <c r="B89" t="s">
        <v>128</v>
      </c>
      <c r="C89" t="s">
        <v>201</v>
      </c>
      <c r="D89" t="s">
        <v>147</v>
      </c>
      <c r="E89" t="s">
        <v>317</v>
      </c>
      <c r="F89">
        <v>196</v>
      </c>
      <c r="G89" s="13" t="s">
        <v>162</v>
      </c>
      <c r="H89" s="15">
        <v>33319</v>
      </c>
      <c r="I89" t="s">
        <v>318</v>
      </c>
      <c r="J89" t="s">
        <v>319</v>
      </c>
      <c r="K89" t="s">
        <v>121</v>
      </c>
      <c r="L89" s="16">
        <f ca="1">DATEDIF(Table3[[#This Row],[DOB]],TODAY(),"y")</f>
        <v>30</v>
      </c>
      <c r="M89" s="17">
        <f>SUM(LEFT(Table3[[#This Row],[Height]],1), RIGHT(Table3[[#This Row],[Height]], LEN(Table3[[#This Row],[Height]])-2)/12)</f>
        <v>6.083333333333333</v>
      </c>
      <c r="N89" s="17">
        <f>Table3[[#This Row],[HeightFt]]*12</f>
        <v>73</v>
      </c>
      <c r="O89" s="18">
        <f>ROUND(Table3[[#This Row],[Weight]]/(Table3[[#This Row],[HtIn]]*Table3[[#This Row],[HtIn]])*703,0)</f>
        <v>26</v>
      </c>
      <c r="P89"/>
    </row>
    <row r="90" spans="1:16" x14ac:dyDescent="0.35">
      <c r="A90">
        <v>87</v>
      </c>
      <c r="B90" t="s">
        <v>128</v>
      </c>
      <c r="C90" t="s">
        <v>201</v>
      </c>
      <c r="D90" t="s">
        <v>320</v>
      </c>
      <c r="E90" t="s">
        <v>321</v>
      </c>
      <c r="F90">
        <v>195</v>
      </c>
      <c r="G90" s="13" t="s">
        <v>162</v>
      </c>
      <c r="H90" s="15">
        <v>31633</v>
      </c>
      <c r="I90" t="s">
        <v>322</v>
      </c>
      <c r="J90" t="s">
        <v>210</v>
      </c>
      <c r="K90" t="s">
        <v>50</v>
      </c>
      <c r="L90" s="16">
        <f ca="1">DATEDIF(Table3[[#This Row],[DOB]],TODAY(),"y")</f>
        <v>35</v>
      </c>
      <c r="M90" s="17">
        <f>SUM(LEFT(Table3[[#This Row],[Height]],1), RIGHT(Table3[[#This Row],[Height]], LEN(Table3[[#This Row],[Height]])-2)/12)</f>
        <v>6.083333333333333</v>
      </c>
      <c r="N90" s="17">
        <f>Table3[[#This Row],[HeightFt]]*12</f>
        <v>73</v>
      </c>
      <c r="O90" s="18">
        <f>ROUND(Table3[[#This Row],[Weight]]/(Table3[[#This Row],[HtIn]]*Table3[[#This Row],[HtIn]])*703,0)</f>
        <v>26</v>
      </c>
      <c r="P90"/>
    </row>
    <row r="91" spans="1:16" x14ac:dyDescent="0.35">
      <c r="A91">
        <v>88</v>
      </c>
      <c r="B91" t="s">
        <v>128</v>
      </c>
      <c r="C91" t="s">
        <v>201</v>
      </c>
      <c r="D91" t="s">
        <v>299</v>
      </c>
      <c r="E91" t="s">
        <v>323</v>
      </c>
      <c r="F91">
        <v>174</v>
      </c>
      <c r="G91" s="13" t="s">
        <v>53</v>
      </c>
      <c r="H91" s="15">
        <v>32295</v>
      </c>
      <c r="I91" t="s">
        <v>324</v>
      </c>
      <c r="J91" t="s">
        <v>308</v>
      </c>
      <c r="K91" t="s">
        <v>50</v>
      </c>
      <c r="L91" s="16">
        <f ca="1">DATEDIF(Table3[[#This Row],[DOB]],TODAY(),"y")</f>
        <v>33</v>
      </c>
      <c r="M91" s="17">
        <f>SUM(LEFT(Table3[[#This Row],[Height]],1), RIGHT(Table3[[#This Row],[Height]], LEN(Table3[[#This Row],[Height]])-2)/12)</f>
        <v>5.75</v>
      </c>
      <c r="N91" s="17">
        <f>Table3[[#This Row],[HeightFt]]*12</f>
        <v>69</v>
      </c>
      <c r="O91" s="18">
        <f>ROUND(Table3[[#This Row],[Weight]]/(Table3[[#This Row],[HtIn]]*Table3[[#This Row],[HtIn]])*703,0)</f>
        <v>26</v>
      </c>
      <c r="P91"/>
    </row>
    <row r="92" spans="1:16" x14ac:dyDescent="0.35">
      <c r="A92">
        <v>89</v>
      </c>
      <c r="B92" t="s">
        <v>128</v>
      </c>
      <c r="C92" t="s">
        <v>201</v>
      </c>
      <c r="D92" t="s">
        <v>325</v>
      </c>
      <c r="E92" t="s">
        <v>326</v>
      </c>
      <c r="F92">
        <v>178</v>
      </c>
      <c r="G92" s="13" t="s">
        <v>53</v>
      </c>
      <c r="H92" s="15">
        <v>32195</v>
      </c>
      <c r="I92" t="s">
        <v>327</v>
      </c>
      <c r="J92" t="s">
        <v>328</v>
      </c>
      <c r="K92" t="s">
        <v>50</v>
      </c>
      <c r="L92" s="16">
        <f ca="1">DATEDIF(Table3[[#This Row],[DOB]],TODAY(),"y")</f>
        <v>34</v>
      </c>
      <c r="M92" s="17">
        <f>SUM(LEFT(Table3[[#This Row],[Height]],1), RIGHT(Table3[[#This Row],[Height]], LEN(Table3[[#This Row],[Height]])-2)/12)</f>
        <v>5.75</v>
      </c>
      <c r="N92" s="17">
        <f>Table3[[#This Row],[HeightFt]]*12</f>
        <v>69</v>
      </c>
      <c r="O92" s="18">
        <f>ROUND(Table3[[#This Row],[Weight]]/(Table3[[#This Row],[HtIn]]*Table3[[#This Row],[HtIn]])*703,0)</f>
        <v>26</v>
      </c>
      <c r="P92"/>
    </row>
    <row r="93" spans="1:16" x14ac:dyDescent="0.35">
      <c r="A93">
        <v>90</v>
      </c>
      <c r="B93" t="s">
        <v>128</v>
      </c>
      <c r="C93" t="s">
        <v>201</v>
      </c>
      <c r="D93" t="s">
        <v>290</v>
      </c>
      <c r="E93" t="s">
        <v>329</v>
      </c>
      <c r="F93">
        <v>190</v>
      </c>
      <c r="G93" s="13" t="s">
        <v>152</v>
      </c>
      <c r="H93" s="15">
        <v>32202</v>
      </c>
      <c r="I93" t="s">
        <v>330</v>
      </c>
      <c r="J93" t="s">
        <v>331</v>
      </c>
      <c r="K93" t="s">
        <v>102</v>
      </c>
      <c r="L93" s="16">
        <f ca="1">DATEDIF(Table3[[#This Row],[DOB]],TODAY(),"y")</f>
        <v>33</v>
      </c>
      <c r="M93" s="17">
        <f>SUM(LEFT(Table3[[#This Row],[Height]],1), RIGHT(Table3[[#This Row],[Height]], LEN(Table3[[#This Row],[Height]])-2)/12)</f>
        <v>6.166666666666667</v>
      </c>
      <c r="N93" s="17">
        <f>Table3[[#This Row],[HeightFt]]*12</f>
        <v>74</v>
      </c>
      <c r="O93" s="18">
        <f>ROUND(Table3[[#This Row],[Weight]]/(Table3[[#This Row],[HtIn]]*Table3[[#This Row],[HtIn]])*703,0)</f>
        <v>24</v>
      </c>
      <c r="P93"/>
    </row>
    <row r="94" spans="1:16" x14ac:dyDescent="0.35">
      <c r="A94">
        <v>91</v>
      </c>
      <c r="B94" t="s">
        <v>128</v>
      </c>
      <c r="C94" t="s">
        <v>201</v>
      </c>
      <c r="D94" t="s">
        <v>332</v>
      </c>
      <c r="E94" t="s">
        <v>333</v>
      </c>
      <c r="F94">
        <v>200</v>
      </c>
      <c r="G94" s="13" t="s">
        <v>143</v>
      </c>
      <c r="H94" s="15">
        <v>30294</v>
      </c>
      <c r="I94" t="s">
        <v>334</v>
      </c>
      <c r="J94" t="s">
        <v>238</v>
      </c>
      <c r="K94" t="s">
        <v>50</v>
      </c>
      <c r="L94" s="16">
        <f ca="1">DATEDIF(Table3[[#This Row],[DOB]],TODAY(),"y")</f>
        <v>39</v>
      </c>
      <c r="M94" s="17">
        <f>SUM(LEFT(Table3[[#This Row],[Height]],1), RIGHT(Table3[[#This Row],[Height]], LEN(Table3[[#This Row],[Height]])-2)/12)</f>
        <v>6</v>
      </c>
      <c r="N94" s="17">
        <f>Table3[[#This Row],[HeightFt]]*12</f>
        <v>72</v>
      </c>
      <c r="O94" s="18">
        <f>ROUND(Table3[[#This Row],[Weight]]/(Table3[[#This Row],[HtIn]]*Table3[[#This Row],[HtIn]])*703,0)</f>
        <v>27</v>
      </c>
      <c r="P94"/>
    </row>
    <row r="95" spans="1:16" x14ac:dyDescent="0.35">
      <c r="A95">
        <v>92</v>
      </c>
      <c r="B95" t="s">
        <v>128</v>
      </c>
      <c r="C95" t="s">
        <v>201</v>
      </c>
      <c r="D95" t="s">
        <v>293</v>
      </c>
      <c r="E95" t="s">
        <v>335</v>
      </c>
      <c r="F95">
        <v>210</v>
      </c>
      <c r="G95" s="13" t="s">
        <v>136</v>
      </c>
      <c r="H95" s="15">
        <v>31880</v>
      </c>
      <c r="I95" t="s">
        <v>336</v>
      </c>
      <c r="J95" t="s">
        <v>214</v>
      </c>
      <c r="K95" t="s">
        <v>50</v>
      </c>
      <c r="L95" s="16">
        <f ca="1">DATEDIF(Table3[[#This Row],[DOB]],TODAY(),"y")</f>
        <v>34</v>
      </c>
      <c r="M95" s="17">
        <f>SUM(LEFT(Table3[[#This Row],[Height]],1), RIGHT(Table3[[#This Row],[Height]], LEN(Table3[[#This Row],[Height]])-2)/12)</f>
        <v>6.25</v>
      </c>
      <c r="N95" s="17">
        <f>Table3[[#This Row],[HeightFt]]*12</f>
        <v>75</v>
      </c>
      <c r="O95" s="18">
        <f>ROUND(Table3[[#This Row],[Weight]]/(Table3[[#This Row],[HtIn]]*Table3[[#This Row],[HtIn]])*703,0)</f>
        <v>26</v>
      </c>
      <c r="P95"/>
    </row>
    <row r="96" spans="1:16" x14ac:dyDescent="0.35">
      <c r="A96">
        <v>93</v>
      </c>
      <c r="B96" t="s">
        <v>128</v>
      </c>
      <c r="C96" t="s">
        <v>201</v>
      </c>
      <c r="D96" t="s">
        <v>337</v>
      </c>
      <c r="E96" t="s">
        <v>338</v>
      </c>
      <c r="F96">
        <v>179</v>
      </c>
      <c r="G96" s="13" t="s">
        <v>143</v>
      </c>
      <c r="H96" s="15">
        <v>35683</v>
      </c>
      <c r="I96" t="s">
        <v>339</v>
      </c>
      <c r="J96" t="s">
        <v>234</v>
      </c>
      <c r="K96" t="s">
        <v>50</v>
      </c>
      <c r="L96" s="16">
        <f ca="1">DATEDIF(Table3[[#This Row],[DOB]],TODAY(),"y")</f>
        <v>24</v>
      </c>
      <c r="M96" s="17">
        <f>SUM(LEFT(Table3[[#This Row],[Height]],1), RIGHT(Table3[[#This Row],[Height]], LEN(Table3[[#This Row],[Height]])-2)/12)</f>
        <v>6</v>
      </c>
      <c r="N96" s="17">
        <f>Table3[[#This Row],[HeightFt]]*12</f>
        <v>72</v>
      </c>
      <c r="O96" s="18">
        <f>ROUND(Table3[[#This Row],[Weight]]/(Table3[[#This Row],[HtIn]]*Table3[[#This Row],[HtIn]])*703,0)</f>
        <v>24</v>
      </c>
      <c r="P96"/>
    </row>
    <row r="97" spans="1:16" x14ac:dyDescent="0.35">
      <c r="A97">
        <v>94</v>
      </c>
      <c r="B97" t="s">
        <v>128</v>
      </c>
      <c r="C97" t="s">
        <v>201</v>
      </c>
      <c r="D97" t="s">
        <v>340</v>
      </c>
      <c r="E97" t="s">
        <v>341</v>
      </c>
      <c r="F97">
        <v>215</v>
      </c>
      <c r="G97" s="13" t="s">
        <v>342</v>
      </c>
      <c r="H97" s="15">
        <v>30189</v>
      </c>
      <c r="I97" t="s">
        <v>343</v>
      </c>
      <c r="J97" t="s">
        <v>210</v>
      </c>
      <c r="K97" t="s">
        <v>102</v>
      </c>
      <c r="L97" s="16">
        <f ca="1">DATEDIF(Table3[[#This Row],[DOB]],TODAY(),"y")</f>
        <v>39</v>
      </c>
      <c r="M97" s="17">
        <f>SUM(LEFT(Table3[[#This Row],[Height]],1), RIGHT(Table3[[#This Row],[Height]], LEN(Table3[[#This Row],[Height]])-2)/12)</f>
        <v>6.333333333333333</v>
      </c>
      <c r="N97" s="17">
        <f>Table3[[#This Row],[HeightFt]]*12</f>
        <v>76</v>
      </c>
      <c r="O97" s="18">
        <f>ROUND(Table3[[#This Row],[Weight]]/(Table3[[#This Row],[HtIn]]*Table3[[#This Row],[HtIn]])*703,0)</f>
        <v>26</v>
      </c>
      <c r="P97"/>
    </row>
    <row r="98" spans="1:16" x14ac:dyDescent="0.35">
      <c r="A98">
        <v>95</v>
      </c>
      <c r="B98" t="s">
        <v>128</v>
      </c>
      <c r="C98" t="s">
        <v>201</v>
      </c>
      <c r="D98" t="s">
        <v>344</v>
      </c>
      <c r="E98" t="s">
        <v>345</v>
      </c>
      <c r="F98">
        <v>205</v>
      </c>
      <c r="G98" s="13" t="s">
        <v>143</v>
      </c>
      <c r="H98" s="15">
        <v>30733</v>
      </c>
      <c r="I98" t="s">
        <v>305</v>
      </c>
      <c r="J98" t="s">
        <v>238</v>
      </c>
      <c r="K98" t="s">
        <v>102</v>
      </c>
      <c r="L98" s="16">
        <f ca="1">DATEDIF(Table3[[#This Row],[DOB]],TODAY(),"y")</f>
        <v>38</v>
      </c>
      <c r="M98" s="17">
        <f>SUM(LEFT(Table3[[#This Row],[Height]],1), RIGHT(Table3[[#This Row],[Height]], LEN(Table3[[#This Row],[Height]])-2)/12)</f>
        <v>6</v>
      </c>
      <c r="N98" s="17">
        <f>Table3[[#This Row],[HeightFt]]*12</f>
        <v>72</v>
      </c>
      <c r="O98" s="18">
        <f>ROUND(Table3[[#This Row],[Weight]]/(Table3[[#This Row],[HtIn]]*Table3[[#This Row],[HtIn]])*703,0)</f>
        <v>28</v>
      </c>
      <c r="P98"/>
    </row>
    <row r="99" spans="1:16" x14ac:dyDescent="0.35">
      <c r="A99">
        <v>96</v>
      </c>
      <c r="B99" t="s">
        <v>128</v>
      </c>
      <c r="C99" t="s">
        <v>201</v>
      </c>
      <c r="D99" t="s">
        <v>293</v>
      </c>
      <c r="E99" t="s">
        <v>346</v>
      </c>
      <c r="F99">
        <v>203</v>
      </c>
      <c r="G99" s="13" t="s">
        <v>143</v>
      </c>
      <c r="H99" s="15">
        <v>31727</v>
      </c>
      <c r="I99" t="s">
        <v>347</v>
      </c>
      <c r="J99" t="s">
        <v>308</v>
      </c>
      <c r="K99" t="s">
        <v>121</v>
      </c>
      <c r="L99" s="16">
        <f ca="1">DATEDIF(Table3[[#This Row],[DOB]],TODAY(),"y")</f>
        <v>35</v>
      </c>
      <c r="M99" s="17">
        <f>SUM(LEFT(Table3[[#This Row],[Height]],1), RIGHT(Table3[[#This Row],[Height]], LEN(Table3[[#This Row],[Height]])-2)/12)</f>
        <v>6</v>
      </c>
      <c r="N99" s="17">
        <f>Table3[[#This Row],[HeightFt]]*12</f>
        <v>72</v>
      </c>
      <c r="O99" s="18">
        <f>ROUND(Table3[[#This Row],[Weight]]/(Table3[[#This Row],[HtIn]]*Table3[[#This Row],[HtIn]])*703,0)</f>
        <v>28</v>
      </c>
      <c r="P99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2BD90-5806-4E39-A32A-2A1787AFDF76}">
  <dimension ref="A1:J501"/>
  <sheetViews>
    <sheetView tabSelected="1" workbookViewId="0">
      <selection sqref="A1:A1048576"/>
    </sheetView>
  </sheetViews>
  <sheetFormatPr defaultColWidth="8.81640625" defaultRowHeight="14.5" x14ac:dyDescent="0.35"/>
  <cols>
    <col min="1" max="1" width="8.54296875" customWidth="1"/>
    <col min="2" max="2" width="8.7265625" style="25" customWidth="1"/>
    <col min="3" max="3" width="6.81640625" customWidth="1"/>
    <col min="4" max="4" width="5" customWidth="1"/>
    <col min="5" max="5" width="9.453125" customWidth="1"/>
    <col min="6" max="6" width="10.1796875" style="26" bestFit="1" customWidth="1"/>
    <col min="7" max="7" width="10.453125" customWidth="1"/>
    <col min="8" max="8" width="11.81640625" customWidth="1"/>
    <col min="9" max="10" width="5.453125" customWidth="1"/>
  </cols>
  <sheetData>
    <row r="1" spans="1:10" x14ac:dyDescent="0.35">
      <c r="A1" t="s">
        <v>348</v>
      </c>
      <c r="B1" t="s">
        <v>349</v>
      </c>
      <c r="C1" t="s">
        <v>350</v>
      </c>
      <c r="D1" t="s">
        <v>351</v>
      </c>
      <c r="E1" t="s">
        <v>1</v>
      </c>
      <c r="F1" s="19" t="s">
        <v>352</v>
      </c>
      <c r="G1" t="s">
        <v>353</v>
      </c>
      <c r="H1" t="s">
        <v>354</v>
      </c>
      <c r="I1" t="s">
        <v>355</v>
      </c>
      <c r="J1" t="s">
        <v>356</v>
      </c>
    </row>
    <row r="2" spans="1:10" x14ac:dyDescent="0.35">
      <c r="A2" s="20" t="s">
        <v>357</v>
      </c>
      <c r="B2" s="21">
        <v>44198</v>
      </c>
      <c r="C2" s="22" t="s">
        <v>358</v>
      </c>
      <c r="D2" s="22" t="s">
        <v>359</v>
      </c>
      <c r="E2" s="22" t="s">
        <v>7</v>
      </c>
      <c r="F2" s="23">
        <v>1617630</v>
      </c>
      <c r="G2" s="22" t="s">
        <v>360</v>
      </c>
      <c r="H2" s="22" t="s">
        <v>361</v>
      </c>
      <c r="I2" s="22" t="s">
        <v>362</v>
      </c>
      <c r="J2" s="22" t="s">
        <v>362</v>
      </c>
    </row>
    <row r="3" spans="1:10" x14ac:dyDescent="0.35">
      <c r="A3" s="20" t="s">
        <v>363</v>
      </c>
      <c r="B3" s="21">
        <v>44198</v>
      </c>
      <c r="C3" s="22" t="s">
        <v>358</v>
      </c>
      <c r="D3" s="22" t="s">
        <v>359</v>
      </c>
      <c r="E3" s="22" t="s">
        <v>7</v>
      </c>
      <c r="F3" s="23">
        <v>8678500</v>
      </c>
      <c r="G3" s="22" t="s">
        <v>364</v>
      </c>
      <c r="H3" s="24" t="s">
        <v>365</v>
      </c>
      <c r="I3" s="22" t="s">
        <v>366</v>
      </c>
      <c r="J3" s="22" t="s">
        <v>366</v>
      </c>
    </row>
    <row r="4" spans="1:10" x14ac:dyDescent="0.35">
      <c r="A4" s="20" t="s">
        <v>367</v>
      </c>
      <c r="B4" s="21">
        <v>44198</v>
      </c>
      <c r="C4" s="22" t="s">
        <v>368</v>
      </c>
      <c r="D4" s="22" t="s">
        <v>369</v>
      </c>
      <c r="E4" s="22" t="s">
        <v>370</v>
      </c>
      <c r="F4" s="23">
        <v>2052660</v>
      </c>
      <c r="G4" s="22" t="s">
        <v>360</v>
      </c>
      <c r="H4" s="22" t="s">
        <v>371</v>
      </c>
      <c r="I4" s="22" t="s">
        <v>362</v>
      </c>
      <c r="J4" s="22" t="s">
        <v>362</v>
      </c>
    </row>
    <row r="5" spans="1:10" x14ac:dyDescent="0.35">
      <c r="A5" s="20" t="s">
        <v>372</v>
      </c>
      <c r="B5" s="21">
        <v>44199</v>
      </c>
      <c r="C5" s="22" t="s">
        <v>358</v>
      </c>
      <c r="D5" s="22" t="s">
        <v>359</v>
      </c>
      <c r="E5" s="22" t="s">
        <v>7</v>
      </c>
      <c r="F5" s="23">
        <v>17580000</v>
      </c>
      <c r="G5" s="22" t="s">
        <v>360</v>
      </c>
      <c r="H5" s="24" t="s">
        <v>365</v>
      </c>
      <c r="I5" s="22" t="s">
        <v>366</v>
      </c>
      <c r="J5" s="22" t="s">
        <v>366</v>
      </c>
    </row>
    <row r="6" spans="1:10" x14ac:dyDescent="0.35">
      <c r="A6" s="20" t="s">
        <v>373</v>
      </c>
      <c r="B6" s="21">
        <v>44199</v>
      </c>
      <c r="C6" s="22" t="s">
        <v>358</v>
      </c>
      <c r="D6" s="22" t="s">
        <v>359</v>
      </c>
      <c r="E6" s="22" t="s">
        <v>7</v>
      </c>
      <c r="F6" s="23">
        <v>1925000</v>
      </c>
      <c r="G6" s="22" t="s">
        <v>374</v>
      </c>
      <c r="H6" s="22" t="s">
        <v>375</v>
      </c>
      <c r="I6" s="22" t="s">
        <v>362</v>
      </c>
      <c r="J6" s="22" t="s">
        <v>362</v>
      </c>
    </row>
    <row r="7" spans="1:10" x14ac:dyDescent="0.35">
      <c r="A7" s="20" t="s">
        <v>376</v>
      </c>
      <c r="B7" s="21">
        <v>44200</v>
      </c>
      <c r="C7" s="22" t="s">
        <v>358</v>
      </c>
      <c r="D7" s="22" t="s">
        <v>377</v>
      </c>
      <c r="E7" s="22" t="s">
        <v>370</v>
      </c>
      <c r="F7" s="23">
        <v>12934500</v>
      </c>
      <c r="G7" s="22" t="s">
        <v>360</v>
      </c>
      <c r="H7" s="24" t="s">
        <v>365</v>
      </c>
      <c r="I7" s="22" t="s">
        <v>366</v>
      </c>
      <c r="J7" s="22" t="s">
        <v>366</v>
      </c>
    </row>
    <row r="8" spans="1:10" x14ac:dyDescent="0.35">
      <c r="A8" s="20" t="s">
        <v>378</v>
      </c>
      <c r="B8" s="21">
        <v>44201</v>
      </c>
      <c r="C8" s="22" t="s">
        <v>358</v>
      </c>
      <c r="D8" s="22" t="s">
        <v>369</v>
      </c>
      <c r="E8" s="22" t="s">
        <v>370</v>
      </c>
      <c r="F8" s="23">
        <v>928300</v>
      </c>
      <c r="G8" s="22" t="s">
        <v>374</v>
      </c>
      <c r="H8" s="24" t="s">
        <v>379</v>
      </c>
      <c r="I8" s="22" t="s">
        <v>362</v>
      </c>
      <c r="J8" s="22" t="s">
        <v>362</v>
      </c>
    </row>
    <row r="9" spans="1:10" x14ac:dyDescent="0.35">
      <c r="A9" s="20" t="s">
        <v>380</v>
      </c>
      <c r="B9" s="21">
        <v>44203</v>
      </c>
      <c r="C9" s="22" t="s">
        <v>368</v>
      </c>
      <c r="D9" s="22" t="s">
        <v>359</v>
      </c>
      <c r="E9" s="22" t="s">
        <v>7</v>
      </c>
      <c r="F9" s="23">
        <v>2219900</v>
      </c>
      <c r="G9" s="22" t="s">
        <v>360</v>
      </c>
      <c r="H9" s="22" t="s">
        <v>371</v>
      </c>
      <c r="I9" s="22" t="s">
        <v>362</v>
      </c>
      <c r="J9" s="22" t="s">
        <v>362</v>
      </c>
    </row>
    <row r="10" spans="1:10" x14ac:dyDescent="0.35">
      <c r="A10" s="20" t="s">
        <v>381</v>
      </c>
      <c r="B10" s="21">
        <v>44203</v>
      </c>
      <c r="C10" s="22" t="s">
        <v>358</v>
      </c>
      <c r="D10" s="22" t="s">
        <v>359</v>
      </c>
      <c r="E10" s="22" t="s">
        <v>7</v>
      </c>
      <c r="F10" s="23">
        <v>14100000</v>
      </c>
      <c r="G10" s="22" t="s">
        <v>360</v>
      </c>
      <c r="H10" s="24" t="s">
        <v>365</v>
      </c>
      <c r="I10" s="22" t="s">
        <v>366</v>
      </c>
      <c r="J10" s="22" t="s">
        <v>366</v>
      </c>
    </row>
    <row r="11" spans="1:10" x14ac:dyDescent="0.35">
      <c r="A11" s="20" t="s">
        <v>382</v>
      </c>
      <c r="B11" s="21">
        <v>44204</v>
      </c>
      <c r="C11" s="22" t="s">
        <v>358</v>
      </c>
      <c r="D11" s="22" t="s">
        <v>359</v>
      </c>
      <c r="E11" s="22" t="s">
        <v>7</v>
      </c>
      <c r="F11" s="23">
        <v>4762808</v>
      </c>
      <c r="G11" s="22" t="s">
        <v>374</v>
      </c>
      <c r="H11" s="22" t="s">
        <v>383</v>
      </c>
      <c r="I11" s="22" t="s">
        <v>366</v>
      </c>
      <c r="J11" s="22" t="s">
        <v>366</v>
      </c>
    </row>
    <row r="12" spans="1:10" x14ac:dyDescent="0.35">
      <c r="A12" s="20" t="s">
        <v>384</v>
      </c>
      <c r="B12" s="21">
        <v>44204</v>
      </c>
      <c r="C12" s="22" t="s">
        <v>358</v>
      </c>
      <c r="D12" s="22" t="s">
        <v>359</v>
      </c>
      <c r="E12" s="22" t="s">
        <v>7</v>
      </c>
      <c r="F12" s="23">
        <v>13925190</v>
      </c>
      <c r="G12" s="22" t="s">
        <v>360</v>
      </c>
      <c r="H12" s="24" t="s">
        <v>365</v>
      </c>
      <c r="I12" s="22" t="s">
        <v>366</v>
      </c>
      <c r="J12" s="22" t="s">
        <v>366</v>
      </c>
    </row>
    <row r="13" spans="1:10" x14ac:dyDescent="0.35">
      <c r="A13" s="20" t="s">
        <v>385</v>
      </c>
      <c r="B13" s="21">
        <v>44205</v>
      </c>
      <c r="C13" s="22" t="s">
        <v>358</v>
      </c>
      <c r="D13" s="22" t="s">
        <v>359</v>
      </c>
      <c r="E13" s="22" t="s">
        <v>7</v>
      </c>
      <c r="F13" s="23">
        <v>6350000</v>
      </c>
      <c r="G13" s="22" t="s">
        <v>360</v>
      </c>
      <c r="H13" s="24" t="s">
        <v>365</v>
      </c>
      <c r="I13" s="22" t="s">
        <v>366</v>
      </c>
      <c r="J13" s="22" t="s">
        <v>366</v>
      </c>
    </row>
    <row r="14" spans="1:10" x14ac:dyDescent="0.35">
      <c r="A14" s="20" t="s">
        <v>386</v>
      </c>
      <c r="B14" s="21">
        <v>44205</v>
      </c>
      <c r="C14" s="22" t="s">
        <v>358</v>
      </c>
      <c r="D14" s="22" t="s">
        <v>369</v>
      </c>
      <c r="E14" s="22" t="s">
        <v>370</v>
      </c>
      <c r="F14" s="23">
        <v>4036000</v>
      </c>
      <c r="G14" s="22" t="s">
        <v>374</v>
      </c>
      <c r="H14" s="22" t="s">
        <v>387</v>
      </c>
      <c r="I14" s="22" t="s">
        <v>366</v>
      </c>
      <c r="J14" s="22" t="s">
        <v>366</v>
      </c>
    </row>
    <row r="15" spans="1:10" x14ac:dyDescent="0.35">
      <c r="A15" s="20" t="s">
        <v>388</v>
      </c>
      <c r="B15" s="21">
        <v>44206</v>
      </c>
      <c r="C15" s="22" t="s">
        <v>358</v>
      </c>
      <c r="D15" s="22" t="s">
        <v>389</v>
      </c>
      <c r="E15" s="22" t="s">
        <v>7</v>
      </c>
      <c r="F15" s="23">
        <v>472800</v>
      </c>
      <c r="G15" s="22" t="s">
        <v>374</v>
      </c>
      <c r="H15" s="22" t="s">
        <v>361</v>
      </c>
      <c r="I15" s="22" t="s">
        <v>366</v>
      </c>
      <c r="J15" s="22" t="s">
        <v>366</v>
      </c>
    </row>
    <row r="16" spans="1:10" x14ac:dyDescent="0.35">
      <c r="A16" s="20" t="s">
        <v>390</v>
      </c>
      <c r="B16" s="21">
        <v>44206</v>
      </c>
      <c r="C16" s="22" t="s">
        <v>358</v>
      </c>
      <c r="D16" s="22" t="s">
        <v>369</v>
      </c>
      <c r="E16" s="22" t="s">
        <v>370</v>
      </c>
      <c r="F16" s="23">
        <v>11710880</v>
      </c>
      <c r="G16" s="22" t="s">
        <v>374</v>
      </c>
      <c r="H16" s="24" t="s">
        <v>365</v>
      </c>
      <c r="I16" s="22" t="s">
        <v>366</v>
      </c>
      <c r="J16" s="22" t="s">
        <v>366</v>
      </c>
    </row>
    <row r="17" spans="1:10" x14ac:dyDescent="0.35">
      <c r="A17" s="20" t="s">
        <v>391</v>
      </c>
      <c r="B17" s="21">
        <v>44208</v>
      </c>
      <c r="C17" s="22" t="s">
        <v>358</v>
      </c>
      <c r="D17" s="22" t="s">
        <v>359</v>
      </c>
      <c r="E17" s="22" t="s">
        <v>7</v>
      </c>
      <c r="F17" s="23">
        <v>1370300</v>
      </c>
      <c r="G17" s="22" t="s">
        <v>360</v>
      </c>
      <c r="H17" s="24" t="s">
        <v>365</v>
      </c>
      <c r="I17" s="22" t="s">
        <v>366</v>
      </c>
      <c r="J17" s="22" t="s">
        <v>366</v>
      </c>
    </row>
    <row r="18" spans="1:10" x14ac:dyDescent="0.35">
      <c r="A18" s="20" t="s">
        <v>392</v>
      </c>
      <c r="B18" s="21">
        <v>44209</v>
      </c>
      <c r="C18" s="22" t="s">
        <v>368</v>
      </c>
      <c r="D18" s="22" t="s">
        <v>369</v>
      </c>
      <c r="E18" s="22" t="s">
        <v>370</v>
      </c>
      <c r="F18" s="23">
        <v>1432835</v>
      </c>
      <c r="G18" s="22" t="s">
        <v>360</v>
      </c>
      <c r="H18" s="22" t="s">
        <v>371</v>
      </c>
      <c r="I18" s="22" t="s">
        <v>362</v>
      </c>
      <c r="J18" s="22" t="s">
        <v>362</v>
      </c>
    </row>
    <row r="19" spans="1:10" x14ac:dyDescent="0.35">
      <c r="A19" s="20" t="s">
        <v>393</v>
      </c>
      <c r="B19" s="21">
        <v>44211</v>
      </c>
      <c r="C19" s="22" t="s">
        <v>358</v>
      </c>
      <c r="D19" s="22" t="s">
        <v>359</v>
      </c>
      <c r="E19" s="22" t="s">
        <v>7</v>
      </c>
      <c r="F19" s="23">
        <v>82000</v>
      </c>
      <c r="G19" s="22" t="s">
        <v>374</v>
      </c>
      <c r="H19" s="22" t="s">
        <v>394</v>
      </c>
      <c r="I19" s="22" t="s">
        <v>366</v>
      </c>
      <c r="J19" s="22" t="s">
        <v>366</v>
      </c>
    </row>
    <row r="20" spans="1:10" x14ac:dyDescent="0.35">
      <c r="A20" s="20" t="s">
        <v>395</v>
      </c>
      <c r="B20" s="21">
        <v>44212</v>
      </c>
      <c r="C20" s="22" t="s">
        <v>358</v>
      </c>
      <c r="D20" s="22" t="s">
        <v>359</v>
      </c>
      <c r="E20" s="22" t="s">
        <v>7</v>
      </c>
      <c r="F20" s="23">
        <v>192000</v>
      </c>
      <c r="G20" s="22" t="s">
        <v>374</v>
      </c>
      <c r="H20" s="22" t="s">
        <v>361</v>
      </c>
      <c r="I20" s="22" t="s">
        <v>362</v>
      </c>
      <c r="J20" s="22" t="s">
        <v>362</v>
      </c>
    </row>
    <row r="21" spans="1:10" x14ac:dyDescent="0.35">
      <c r="A21" s="20" t="s">
        <v>396</v>
      </c>
      <c r="B21" s="21">
        <v>44212</v>
      </c>
      <c r="C21" s="22" t="s">
        <v>358</v>
      </c>
      <c r="D21" s="22" t="s">
        <v>359</v>
      </c>
      <c r="E21" s="22" t="s">
        <v>7</v>
      </c>
      <c r="F21" s="23">
        <v>4950000</v>
      </c>
      <c r="G21" s="22" t="s">
        <v>360</v>
      </c>
      <c r="H21" s="24" t="s">
        <v>379</v>
      </c>
      <c r="I21" s="22" t="s">
        <v>366</v>
      </c>
      <c r="J21" s="22" t="s">
        <v>366</v>
      </c>
    </row>
    <row r="22" spans="1:10" x14ac:dyDescent="0.35">
      <c r="A22" s="20" t="s">
        <v>397</v>
      </c>
      <c r="B22" s="21">
        <v>44212</v>
      </c>
      <c r="C22" s="22" t="s">
        <v>358</v>
      </c>
      <c r="D22" s="22" t="s">
        <v>398</v>
      </c>
      <c r="E22" s="22" t="s">
        <v>399</v>
      </c>
      <c r="F22" s="23">
        <v>2432875</v>
      </c>
      <c r="G22" s="22" t="s">
        <v>364</v>
      </c>
      <c r="H22" s="24" t="s">
        <v>365</v>
      </c>
      <c r="I22" s="22" t="s">
        <v>362</v>
      </c>
      <c r="J22" s="22" t="s">
        <v>362</v>
      </c>
    </row>
    <row r="23" spans="1:10" x14ac:dyDescent="0.35">
      <c r="A23" s="20" t="s">
        <v>400</v>
      </c>
      <c r="B23" s="21">
        <v>44213</v>
      </c>
      <c r="C23" s="22" t="s">
        <v>358</v>
      </c>
      <c r="D23" s="22" t="s">
        <v>401</v>
      </c>
      <c r="E23" s="22" t="s">
        <v>10</v>
      </c>
      <c r="F23" s="23">
        <v>1529600</v>
      </c>
      <c r="G23" s="22" t="s">
        <v>374</v>
      </c>
      <c r="H23" s="24" t="s">
        <v>365</v>
      </c>
      <c r="I23" s="22" t="s">
        <v>362</v>
      </c>
      <c r="J23" s="22" t="s">
        <v>362</v>
      </c>
    </row>
    <row r="24" spans="1:10" x14ac:dyDescent="0.35">
      <c r="A24" s="20" t="s">
        <v>402</v>
      </c>
      <c r="B24" s="21">
        <v>44214</v>
      </c>
      <c r="C24" s="22" t="s">
        <v>358</v>
      </c>
      <c r="D24" s="22" t="s">
        <v>359</v>
      </c>
      <c r="E24" s="22" t="s">
        <v>7</v>
      </c>
      <c r="F24" s="23">
        <v>7677000</v>
      </c>
      <c r="G24" s="22" t="s">
        <v>360</v>
      </c>
      <c r="H24" s="24" t="s">
        <v>365</v>
      </c>
      <c r="I24" s="22" t="s">
        <v>366</v>
      </c>
      <c r="J24" s="22" t="s">
        <v>366</v>
      </c>
    </row>
    <row r="25" spans="1:10" x14ac:dyDescent="0.35">
      <c r="A25" s="20" t="s">
        <v>403</v>
      </c>
      <c r="B25" s="21">
        <v>44214</v>
      </c>
      <c r="C25" s="22" t="s">
        <v>358</v>
      </c>
      <c r="D25" s="22" t="s">
        <v>359</v>
      </c>
      <c r="E25" s="22" t="s">
        <v>7</v>
      </c>
      <c r="F25" s="23">
        <v>13750000</v>
      </c>
      <c r="G25" s="22" t="s">
        <v>360</v>
      </c>
      <c r="H25" s="24" t="s">
        <v>365</v>
      </c>
      <c r="I25" s="22" t="s">
        <v>366</v>
      </c>
      <c r="J25" s="22" t="s">
        <v>366</v>
      </c>
    </row>
    <row r="26" spans="1:10" x14ac:dyDescent="0.35">
      <c r="A26" s="20" t="s">
        <v>404</v>
      </c>
      <c r="B26" s="21">
        <v>44214</v>
      </c>
      <c r="C26" s="22" t="s">
        <v>368</v>
      </c>
      <c r="D26" s="22" t="s">
        <v>359</v>
      </c>
      <c r="E26" s="22" t="s">
        <v>7</v>
      </c>
      <c r="F26" s="23">
        <v>2529400</v>
      </c>
      <c r="G26" s="22" t="s">
        <v>360</v>
      </c>
      <c r="H26" s="22" t="s">
        <v>371</v>
      </c>
      <c r="I26" s="22" t="s">
        <v>362</v>
      </c>
      <c r="J26" s="22" t="s">
        <v>362</v>
      </c>
    </row>
    <row r="27" spans="1:10" x14ac:dyDescent="0.35">
      <c r="A27" s="20" t="s">
        <v>405</v>
      </c>
      <c r="B27" s="21">
        <v>44215</v>
      </c>
      <c r="C27" s="22" t="s">
        <v>358</v>
      </c>
      <c r="D27" s="22" t="s">
        <v>389</v>
      </c>
      <c r="E27" s="22" t="s">
        <v>7</v>
      </c>
      <c r="F27" s="23">
        <v>2328650</v>
      </c>
      <c r="G27" s="22" t="s">
        <v>360</v>
      </c>
      <c r="H27" s="22" t="s">
        <v>394</v>
      </c>
      <c r="I27" s="22" t="s">
        <v>362</v>
      </c>
      <c r="J27" s="22" t="s">
        <v>362</v>
      </c>
    </row>
    <row r="28" spans="1:10" x14ac:dyDescent="0.35">
      <c r="A28" s="20" t="s">
        <v>406</v>
      </c>
      <c r="B28" s="21">
        <v>44216</v>
      </c>
      <c r="C28" s="22" t="s">
        <v>358</v>
      </c>
      <c r="D28" s="22" t="s">
        <v>369</v>
      </c>
      <c r="E28" s="22" t="s">
        <v>370</v>
      </c>
      <c r="F28" s="23">
        <v>4380200</v>
      </c>
      <c r="G28" s="22" t="s">
        <v>374</v>
      </c>
      <c r="H28" s="24" t="s">
        <v>379</v>
      </c>
      <c r="I28" s="22" t="s">
        <v>366</v>
      </c>
      <c r="J28" s="22" t="s">
        <v>366</v>
      </c>
    </row>
    <row r="29" spans="1:10" x14ac:dyDescent="0.35">
      <c r="A29" s="20" t="s">
        <v>407</v>
      </c>
      <c r="B29" s="21">
        <v>44218</v>
      </c>
      <c r="C29" s="22" t="s">
        <v>358</v>
      </c>
      <c r="D29" s="22" t="s">
        <v>389</v>
      </c>
      <c r="E29" s="22" t="s">
        <v>7</v>
      </c>
      <c r="F29" s="23">
        <v>2815000</v>
      </c>
      <c r="G29" s="22" t="s">
        <v>408</v>
      </c>
      <c r="H29" s="24" t="s">
        <v>365</v>
      </c>
      <c r="I29" s="22" t="s">
        <v>366</v>
      </c>
      <c r="J29" s="22" t="s">
        <v>366</v>
      </c>
    </row>
    <row r="30" spans="1:10" x14ac:dyDescent="0.35">
      <c r="A30" s="20" t="s">
        <v>409</v>
      </c>
      <c r="B30" s="21">
        <v>44218</v>
      </c>
      <c r="C30" s="22" t="s">
        <v>358</v>
      </c>
      <c r="D30" s="22" t="s">
        <v>359</v>
      </c>
      <c r="E30" s="22" t="s">
        <v>7</v>
      </c>
      <c r="F30" s="23">
        <v>1177700</v>
      </c>
      <c r="G30" s="22" t="s">
        <v>360</v>
      </c>
      <c r="H30" s="22" t="s">
        <v>375</v>
      </c>
      <c r="I30" s="22" t="s">
        <v>362</v>
      </c>
      <c r="J30" s="22" t="s">
        <v>362</v>
      </c>
    </row>
    <row r="31" spans="1:10" x14ac:dyDescent="0.35">
      <c r="A31" s="20" t="s">
        <v>410</v>
      </c>
      <c r="B31" s="21">
        <v>44219</v>
      </c>
      <c r="C31" s="22" t="s">
        <v>358</v>
      </c>
      <c r="D31" s="22" t="s">
        <v>398</v>
      </c>
      <c r="E31" s="22" t="s">
        <v>399</v>
      </c>
      <c r="F31" s="23">
        <v>7203500</v>
      </c>
      <c r="G31" s="22" t="s">
        <v>360</v>
      </c>
      <c r="H31" s="24" t="s">
        <v>379</v>
      </c>
      <c r="I31" s="22" t="s">
        <v>366</v>
      </c>
      <c r="J31" s="22" t="s">
        <v>366</v>
      </c>
    </row>
    <row r="32" spans="1:10" x14ac:dyDescent="0.35">
      <c r="A32" s="20" t="s">
        <v>411</v>
      </c>
      <c r="B32" s="21">
        <v>44221</v>
      </c>
      <c r="C32" s="22" t="s">
        <v>358</v>
      </c>
      <c r="D32" s="22" t="s">
        <v>369</v>
      </c>
      <c r="E32" s="22" t="s">
        <v>370</v>
      </c>
      <c r="F32" s="23">
        <v>53410614</v>
      </c>
      <c r="G32" s="22" t="s">
        <v>360</v>
      </c>
      <c r="H32" s="22" t="s">
        <v>353</v>
      </c>
      <c r="I32" s="22" t="s">
        <v>366</v>
      </c>
      <c r="J32" s="22" t="s">
        <v>366</v>
      </c>
    </row>
    <row r="33" spans="1:10" x14ac:dyDescent="0.35">
      <c r="A33" s="20" t="s">
        <v>412</v>
      </c>
      <c r="B33" s="21">
        <v>44221</v>
      </c>
      <c r="C33" s="22" t="s">
        <v>358</v>
      </c>
      <c r="D33" s="22" t="s">
        <v>389</v>
      </c>
      <c r="E33" s="22" t="s">
        <v>7</v>
      </c>
      <c r="F33" s="23">
        <v>3189300</v>
      </c>
      <c r="G33" s="22" t="s">
        <v>374</v>
      </c>
      <c r="H33" s="22" t="s">
        <v>413</v>
      </c>
      <c r="I33" s="22" t="s">
        <v>366</v>
      </c>
      <c r="J33" s="22" t="s">
        <v>366</v>
      </c>
    </row>
    <row r="34" spans="1:10" x14ac:dyDescent="0.35">
      <c r="A34" s="20" t="s">
        <v>414</v>
      </c>
      <c r="B34" s="21">
        <v>44221</v>
      </c>
      <c r="C34" s="22" t="s">
        <v>368</v>
      </c>
      <c r="D34" s="22" t="s">
        <v>377</v>
      </c>
      <c r="E34" s="22" t="s">
        <v>370</v>
      </c>
      <c r="F34" s="23">
        <v>3145700</v>
      </c>
      <c r="G34" s="22" t="s">
        <v>360</v>
      </c>
      <c r="H34" s="22" t="s">
        <v>415</v>
      </c>
      <c r="I34" s="22" t="s">
        <v>362</v>
      </c>
      <c r="J34" s="22" t="s">
        <v>362</v>
      </c>
    </row>
    <row r="35" spans="1:10" x14ac:dyDescent="0.35">
      <c r="A35" s="20" t="s">
        <v>416</v>
      </c>
      <c r="B35" s="21">
        <v>44221</v>
      </c>
      <c r="C35" s="22" t="s">
        <v>358</v>
      </c>
      <c r="D35" s="22" t="s">
        <v>369</v>
      </c>
      <c r="E35" s="22" t="s">
        <v>370</v>
      </c>
      <c r="F35" s="23">
        <v>1451100</v>
      </c>
      <c r="G35" s="22" t="s">
        <v>360</v>
      </c>
      <c r="H35" s="22" t="s">
        <v>417</v>
      </c>
      <c r="I35" s="22" t="s">
        <v>362</v>
      </c>
      <c r="J35" s="22" t="s">
        <v>362</v>
      </c>
    </row>
    <row r="36" spans="1:10" x14ac:dyDescent="0.35">
      <c r="A36" s="20" t="s">
        <v>418</v>
      </c>
      <c r="B36" s="21">
        <v>44222</v>
      </c>
      <c r="C36" s="22" t="s">
        <v>358</v>
      </c>
      <c r="D36" s="22" t="s">
        <v>401</v>
      </c>
      <c r="E36" s="22" t="s">
        <v>10</v>
      </c>
      <c r="F36" s="23">
        <v>1787900</v>
      </c>
      <c r="G36" s="22" t="s">
        <v>360</v>
      </c>
      <c r="H36" s="24" t="s">
        <v>379</v>
      </c>
      <c r="I36" s="22" t="s">
        <v>362</v>
      </c>
      <c r="J36" s="22" t="s">
        <v>362</v>
      </c>
    </row>
    <row r="37" spans="1:10" x14ac:dyDescent="0.35">
      <c r="A37" s="20" t="s">
        <v>419</v>
      </c>
      <c r="B37" s="21">
        <v>44222</v>
      </c>
      <c r="C37" s="22" t="s">
        <v>358</v>
      </c>
      <c r="D37" s="22" t="s">
        <v>359</v>
      </c>
      <c r="E37" s="22" t="s">
        <v>7</v>
      </c>
      <c r="F37" s="23">
        <v>18777355</v>
      </c>
      <c r="G37" s="22" t="s">
        <v>360</v>
      </c>
      <c r="H37" s="24" t="s">
        <v>365</v>
      </c>
      <c r="I37" s="22" t="s">
        <v>366</v>
      </c>
      <c r="J37" s="22" t="s">
        <v>366</v>
      </c>
    </row>
    <row r="38" spans="1:10" x14ac:dyDescent="0.35">
      <c r="A38" s="20" t="s">
        <v>420</v>
      </c>
      <c r="B38" s="21">
        <v>44224</v>
      </c>
      <c r="C38" s="22" t="s">
        <v>358</v>
      </c>
      <c r="D38" s="22" t="s">
        <v>369</v>
      </c>
      <c r="E38" s="22" t="s">
        <v>370</v>
      </c>
      <c r="F38" s="23">
        <v>8800000</v>
      </c>
      <c r="G38" s="22" t="s">
        <v>364</v>
      </c>
      <c r="H38" s="24" t="s">
        <v>379</v>
      </c>
      <c r="I38" s="22" t="s">
        <v>366</v>
      </c>
      <c r="J38" s="22" t="s">
        <v>366</v>
      </c>
    </row>
    <row r="39" spans="1:10" x14ac:dyDescent="0.35">
      <c r="A39" s="20" t="s">
        <v>421</v>
      </c>
      <c r="B39" s="21">
        <v>44224</v>
      </c>
      <c r="C39" s="22" t="s">
        <v>358</v>
      </c>
      <c r="D39" s="22" t="s">
        <v>359</v>
      </c>
      <c r="E39" s="22" t="s">
        <v>7</v>
      </c>
      <c r="F39" s="23">
        <v>1123000</v>
      </c>
      <c r="G39" s="22" t="s">
        <v>360</v>
      </c>
      <c r="H39" s="24" t="s">
        <v>379</v>
      </c>
      <c r="I39" s="22" t="s">
        <v>366</v>
      </c>
      <c r="J39" s="22" t="s">
        <v>366</v>
      </c>
    </row>
    <row r="40" spans="1:10" x14ac:dyDescent="0.35">
      <c r="A40" s="20" t="s">
        <v>422</v>
      </c>
      <c r="B40" s="21">
        <v>44225</v>
      </c>
      <c r="C40" s="22" t="s">
        <v>368</v>
      </c>
      <c r="D40" s="22" t="s">
        <v>359</v>
      </c>
      <c r="E40" s="22" t="s">
        <v>7</v>
      </c>
      <c r="F40" s="23">
        <v>2145420</v>
      </c>
      <c r="G40" s="22" t="s">
        <v>360</v>
      </c>
      <c r="H40" s="22" t="s">
        <v>371</v>
      </c>
      <c r="I40" s="22" t="s">
        <v>362</v>
      </c>
      <c r="J40" s="22" t="s">
        <v>362</v>
      </c>
    </row>
    <row r="41" spans="1:10" x14ac:dyDescent="0.35">
      <c r="A41" s="20" t="s">
        <v>423</v>
      </c>
      <c r="B41" s="21">
        <v>44225</v>
      </c>
      <c r="C41" s="22" t="s">
        <v>358</v>
      </c>
      <c r="D41" s="22" t="s">
        <v>359</v>
      </c>
      <c r="E41" s="22" t="s">
        <v>7</v>
      </c>
      <c r="F41" s="23">
        <v>18933000</v>
      </c>
      <c r="G41" s="22" t="s">
        <v>360</v>
      </c>
      <c r="H41" s="24" t="s">
        <v>379</v>
      </c>
      <c r="I41" s="22" t="s">
        <v>366</v>
      </c>
      <c r="J41" s="22" t="s">
        <v>366</v>
      </c>
    </row>
    <row r="42" spans="1:10" x14ac:dyDescent="0.35">
      <c r="A42" s="20" t="s">
        <v>424</v>
      </c>
      <c r="B42" s="21">
        <v>44225</v>
      </c>
      <c r="C42" s="22" t="s">
        <v>358</v>
      </c>
      <c r="D42" s="22" t="s">
        <v>359</v>
      </c>
      <c r="E42" s="22" t="s">
        <v>7</v>
      </c>
      <c r="F42" s="23">
        <v>21400000</v>
      </c>
      <c r="G42" s="22" t="s">
        <v>364</v>
      </c>
      <c r="H42" s="24" t="s">
        <v>365</v>
      </c>
      <c r="I42" s="22" t="s">
        <v>366</v>
      </c>
      <c r="J42" s="22" t="s">
        <v>366</v>
      </c>
    </row>
    <row r="43" spans="1:10" x14ac:dyDescent="0.35">
      <c r="A43" s="20" t="s">
        <v>425</v>
      </c>
      <c r="B43" s="21">
        <v>44226</v>
      </c>
      <c r="C43" s="22" t="s">
        <v>358</v>
      </c>
      <c r="D43" s="22" t="s">
        <v>359</v>
      </c>
      <c r="E43" s="22" t="s">
        <v>7</v>
      </c>
      <c r="F43" s="23">
        <v>3754000</v>
      </c>
      <c r="G43" s="22" t="s">
        <v>360</v>
      </c>
      <c r="H43" s="24" t="s">
        <v>379</v>
      </c>
      <c r="I43" s="22" t="s">
        <v>366</v>
      </c>
      <c r="J43" s="22" t="s">
        <v>366</v>
      </c>
    </row>
    <row r="44" spans="1:10" x14ac:dyDescent="0.35">
      <c r="A44" s="20" t="s">
        <v>426</v>
      </c>
      <c r="B44" s="21">
        <v>44227</v>
      </c>
      <c r="C44" s="22" t="s">
        <v>358</v>
      </c>
      <c r="D44" s="22" t="s">
        <v>359</v>
      </c>
      <c r="E44" s="22" t="s">
        <v>7</v>
      </c>
      <c r="F44" s="23">
        <v>9650000</v>
      </c>
      <c r="G44" s="22" t="s">
        <v>360</v>
      </c>
      <c r="H44" s="24" t="s">
        <v>379</v>
      </c>
      <c r="I44" s="22" t="s">
        <v>366</v>
      </c>
      <c r="J44" s="22" t="s">
        <v>366</v>
      </c>
    </row>
    <row r="45" spans="1:10" x14ac:dyDescent="0.35">
      <c r="A45" s="20" t="s">
        <v>427</v>
      </c>
      <c r="B45" s="21">
        <v>44227</v>
      </c>
      <c r="C45" s="22" t="s">
        <v>358</v>
      </c>
      <c r="D45" s="22" t="s">
        <v>359</v>
      </c>
      <c r="E45" s="22" t="s">
        <v>7</v>
      </c>
      <c r="F45" s="23">
        <v>9503000</v>
      </c>
      <c r="G45" s="22" t="s">
        <v>360</v>
      </c>
      <c r="H45" s="24" t="s">
        <v>379</v>
      </c>
      <c r="I45" s="22" t="s">
        <v>366</v>
      </c>
      <c r="J45" s="22" t="s">
        <v>366</v>
      </c>
    </row>
    <row r="46" spans="1:10" x14ac:dyDescent="0.35">
      <c r="A46" s="20" t="s">
        <v>428</v>
      </c>
      <c r="B46" s="21">
        <v>44228</v>
      </c>
      <c r="C46" s="22" t="s">
        <v>358</v>
      </c>
      <c r="D46" s="22" t="s">
        <v>389</v>
      </c>
      <c r="E46" s="22" t="s">
        <v>7</v>
      </c>
      <c r="F46" s="23">
        <v>1688300</v>
      </c>
      <c r="G46" s="22" t="s">
        <v>360</v>
      </c>
      <c r="H46" s="22" t="s">
        <v>375</v>
      </c>
      <c r="I46" s="22" t="s">
        <v>362</v>
      </c>
      <c r="J46" s="22" t="s">
        <v>366</v>
      </c>
    </row>
    <row r="47" spans="1:10" x14ac:dyDescent="0.35">
      <c r="A47" s="20" t="s">
        <v>429</v>
      </c>
      <c r="B47" s="21">
        <v>44229</v>
      </c>
      <c r="C47" s="22" t="s">
        <v>358</v>
      </c>
      <c r="D47" s="22" t="s">
        <v>369</v>
      </c>
      <c r="E47" s="22" t="s">
        <v>370</v>
      </c>
      <c r="F47" s="23">
        <v>17856705</v>
      </c>
      <c r="G47" s="22" t="s">
        <v>374</v>
      </c>
      <c r="H47" s="24" t="s">
        <v>365</v>
      </c>
      <c r="I47" s="22" t="s">
        <v>366</v>
      </c>
      <c r="J47" s="22" t="s">
        <v>366</v>
      </c>
    </row>
    <row r="48" spans="1:10" x14ac:dyDescent="0.35">
      <c r="A48" s="20" t="s">
        <v>430</v>
      </c>
      <c r="B48" s="21">
        <v>44229</v>
      </c>
      <c r="C48" s="22" t="s">
        <v>358</v>
      </c>
      <c r="D48" s="22" t="s">
        <v>359</v>
      </c>
      <c r="E48" s="22" t="s">
        <v>7</v>
      </c>
      <c r="F48" s="23">
        <v>7577000</v>
      </c>
      <c r="G48" s="22" t="s">
        <v>360</v>
      </c>
      <c r="H48" s="24" t="s">
        <v>365</v>
      </c>
      <c r="I48" s="22" t="s">
        <v>366</v>
      </c>
      <c r="J48" s="22" t="s">
        <v>366</v>
      </c>
    </row>
    <row r="49" spans="1:10" x14ac:dyDescent="0.35">
      <c r="A49" s="20" t="s">
        <v>431</v>
      </c>
      <c r="B49" s="21">
        <v>44229</v>
      </c>
      <c r="C49" s="22" t="s">
        <v>358</v>
      </c>
      <c r="D49" s="22" t="s">
        <v>369</v>
      </c>
      <c r="E49" s="22" t="s">
        <v>370</v>
      </c>
      <c r="F49" s="23">
        <v>1990915</v>
      </c>
      <c r="G49" s="22" t="s">
        <v>374</v>
      </c>
      <c r="H49" s="24" t="s">
        <v>379</v>
      </c>
      <c r="I49" s="22" t="s">
        <v>362</v>
      </c>
      <c r="J49" s="22" t="s">
        <v>362</v>
      </c>
    </row>
    <row r="50" spans="1:10" x14ac:dyDescent="0.35">
      <c r="A50" s="20" t="s">
        <v>432</v>
      </c>
      <c r="B50" s="21">
        <v>44230</v>
      </c>
      <c r="C50" s="22" t="s">
        <v>358</v>
      </c>
      <c r="D50" s="22" t="s">
        <v>389</v>
      </c>
      <c r="E50" s="22" t="s">
        <v>7</v>
      </c>
      <c r="F50" s="23">
        <v>1245000</v>
      </c>
      <c r="G50" s="22" t="s">
        <v>360</v>
      </c>
      <c r="H50" s="22" t="s">
        <v>375</v>
      </c>
      <c r="I50" s="22" t="s">
        <v>366</v>
      </c>
      <c r="J50" s="22" t="s">
        <v>366</v>
      </c>
    </row>
    <row r="51" spans="1:10" x14ac:dyDescent="0.35">
      <c r="A51" s="20" t="s">
        <v>433</v>
      </c>
      <c r="B51" s="21">
        <v>44231</v>
      </c>
      <c r="C51" s="22" t="s">
        <v>358</v>
      </c>
      <c r="D51" s="22" t="s">
        <v>377</v>
      </c>
      <c r="E51" s="22" t="s">
        <v>370</v>
      </c>
      <c r="F51" s="23">
        <v>1895000</v>
      </c>
      <c r="G51" s="22" t="s">
        <v>374</v>
      </c>
      <c r="H51" s="24" t="s">
        <v>379</v>
      </c>
      <c r="I51" s="22" t="s">
        <v>362</v>
      </c>
      <c r="J51" s="22" t="s">
        <v>362</v>
      </c>
    </row>
    <row r="52" spans="1:10" ht="26" x14ac:dyDescent="0.35">
      <c r="A52" s="20" t="s">
        <v>434</v>
      </c>
      <c r="B52" s="21">
        <v>44232</v>
      </c>
      <c r="C52" s="22" t="s">
        <v>358</v>
      </c>
      <c r="D52" s="22" t="s">
        <v>369</v>
      </c>
      <c r="E52" s="22" t="s">
        <v>370</v>
      </c>
      <c r="F52" s="23">
        <v>5000368</v>
      </c>
      <c r="G52" s="22" t="s">
        <v>374</v>
      </c>
      <c r="H52" s="22" t="s">
        <v>435</v>
      </c>
      <c r="I52" s="22" t="s">
        <v>362</v>
      </c>
      <c r="J52" s="22" t="s">
        <v>362</v>
      </c>
    </row>
    <row r="53" spans="1:10" x14ac:dyDescent="0.35">
      <c r="A53" s="20" t="s">
        <v>436</v>
      </c>
      <c r="B53" s="21">
        <v>44232</v>
      </c>
      <c r="C53" s="22" t="s">
        <v>358</v>
      </c>
      <c r="D53" s="22" t="s">
        <v>359</v>
      </c>
      <c r="E53" s="22" t="s">
        <v>7</v>
      </c>
      <c r="F53" s="23">
        <v>8397700</v>
      </c>
      <c r="G53" s="22" t="s">
        <v>360</v>
      </c>
      <c r="H53" s="24" t="s">
        <v>365</v>
      </c>
      <c r="I53" s="22" t="s">
        <v>366</v>
      </c>
      <c r="J53" s="22" t="s">
        <v>366</v>
      </c>
    </row>
    <row r="54" spans="1:10" x14ac:dyDescent="0.35">
      <c r="A54" s="20" t="s">
        <v>437</v>
      </c>
      <c r="B54" s="21">
        <v>44233</v>
      </c>
      <c r="C54" s="22" t="s">
        <v>358</v>
      </c>
      <c r="D54" s="22" t="s">
        <v>389</v>
      </c>
      <c r="E54" s="22" t="s">
        <v>7</v>
      </c>
      <c r="F54" s="23">
        <v>36356000</v>
      </c>
      <c r="G54" s="22" t="s">
        <v>364</v>
      </c>
      <c r="H54" s="24" t="s">
        <v>365</v>
      </c>
      <c r="I54" s="22" t="s">
        <v>366</v>
      </c>
      <c r="J54" s="22" t="s">
        <v>366</v>
      </c>
    </row>
    <row r="55" spans="1:10" x14ac:dyDescent="0.35">
      <c r="A55" s="20" t="s">
        <v>438</v>
      </c>
      <c r="B55" s="21">
        <v>44234</v>
      </c>
      <c r="C55" s="22" t="s">
        <v>358</v>
      </c>
      <c r="D55" s="22" t="s">
        <v>389</v>
      </c>
      <c r="E55" s="22" t="s">
        <v>7</v>
      </c>
      <c r="F55" s="23">
        <v>16932600</v>
      </c>
      <c r="G55" s="22" t="s">
        <v>364</v>
      </c>
      <c r="H55" s="24" t="s">
        <v>365</v>
      </c>
      <c r="I55" s="22" t="s">
        <v>366</v>
      </c>
      <c r="J55" s="22" t="s">
        <v>366</v>
      </c>
    </row>
    <row r="56" spans="1:10" x14ac:dyDescent="0.35">
      <c r="A56" s="20" t="s">
        <v>439</v>
      </c>
      <c r="B56" s="21">
        <v>44234</v>
      </c>
      <c r="C56" s="22" t="s">
        <v>358</v>
      </c>
      <c r="D56" s="22" t="s">
        <v>401</v>
      </c>
      <c r="E56" s="22" t="s">
        <v>10</v>
      </c>
      <c r="F56" s="23">
        <v>1849000</v>
      </c>
      <c r="G56" s="22" t="s">
        <v>408</v>
      </c>
      <c r="H56" s="22" t="s">
        <v>361</v>
      </c>
      <c r="I56" s="22" t="s">
        <v>362</v>
      </c>
      <c r="J56" s="22" t="s">
        <v>362</v>
      </c>
    </row>
    <row r="57" spans="1:10" x14ac:dyDescent="0.35">
      <c r="A57" s="20" t="s">
        <v>440</v>
      </c>
      <c r="B57" s="21">
        <v>44235</v>
      </c>
      <c r="C57" s="22" t="s">
        <v>358</v>
      </c>
      <c r="D57" s="22" t="s">
        <v>401</v>
      </c>
      <c r="E57" s="22" t="s">
        <v>10</v>
      </c>
      <c r="F57" s="23">
        <v>218490</v>
      </c>
      <c r="G57" s="22" t="s">
        <v>360</v>
      </c>
      <c r="H57" s="24" t="s">
        <v>365</v>
      </c>
      <c r="I57" s="22" t="s">
        <v>362</v>
      </c>
      <c r="J57" s="22" t="s">
        <v>362</v>
      </c>
    </row>
    <row r="58" spans="1:10" x14ac:dyDescent="0.35">
      <c r="A58" s="20" t="s">
        <v>441</v>
      </c>
      <c r="B58" s="21">
        <v>44235</v>
      </c>
      <c r="C58" s="22" t="s">
        <v>358</v>
      </c>
      <c r="D58" s="22" t="s">
        <v>389</v>
      </c>
      <c r="E58" s="22" t="s">
        <v>7</v>
      </c>
      <c r="F58" s="23">
        <v>3052600</v>
      </c>
      <c r="G58" s="22" t="s">
        <v>360</v>
      </c>
      <c r="H58" s="24" t="s">
        <v>365</v>
      </c>
      <c r="I58" s="22" t="s">
        <v>366</v>
      </c>
      <c r="J58" s="22" t="s">
        <v>362</v>
      </c>
    </row>
    <row r="59" spans="1:10" x14ac:dyDescent="0.35">
      <c r="A59" s="20" t="s">
        <v>442</v>
      </c>
      <c r="B59" s="21">
        <v>44236</v>
      </c>
      <c r="C59" s="22" t="s">
        <v>358</v>
      </c>
      <c r="D59" s="22" t="s">
        <v>369</v>
      </c>
      <c r="E59" s="22" t="s">
        <v>370</v>
      </c>
      <c r="F59" s="23">
        <v>8126500</v>
      </c>
      <c r="G59" s="22" t="s">
        <v>374</v>
      </c>
      <c r="H59" s="22" t="s">
        <v>394</v>
      </c>
      <c r="I59" s="22" t="s">
        <v>366</v>
      </c>
      <c r="J59" s="22" t="s">
        <v>366</v>
      </c>
    </row>
    <row r="60" spans="1:10" x14ac:dyDescent="0.35">
      <c r="A60" s="20" t="s">
        <v>443</v>
      </c>
      <c r="B60" s="21">
        <v>44236</v>
      </c>
      <c r="C60" s="22" t="s">
        <v>358</v>
      </c>
      <c r="D60" s="22" t="s">
        <v>359</v>
      </c>
      <c r="E60" s="22" t="s">
        <v>7</v>
      </c>
      <c r="F60" s="23">
        <v>11400000</v>
      </c>
      <c r="G60" s="22" t="s">
        <v>374</v>
      </c>
      <c r="H60" s="24" t="s">
        <v>365</v>
      </c>
      <c r="I60" s="22" t="s">
        <v>366</v>
      </c>
      <c r="J60" s="22" t="s">
        <v>366</v>
      </c>
    </row>
    <row r="61" spans="1:10" x14ac:dyDescent="0.35">
      <c r="A61" s="20" t="s">
        <v>444</v>
      </c>
      <c r="B61" s="21">
        <v>44236</v>
      </c>
      <c r="C61" s="22" t="s">
        <v>358</v>
      </c>
      <c r="D61" s="22" t="s">
        <v>389</v>
      </c>
      <c r="E61" s="22" t="s">
        <v>7</v>
      </c>
      <c r="F61" s="23">
        <v>5918400</v>
      </c>
      <c r="G61" s="22" t="s">
        <v>360</v>
      </c>
      <c r="H61" s="22" t="s">
        <v>371</v>
      </c>
      <c r="I61" s="22" t="s">
        <v>366</v>
      </c>
      <c r="J61" s="22" t="s">
        <v>362</v>
      </c>
    </row>
    <row r="62" spans="1:10" x14ac:dyDescent="0.35">
      <c r="A62" s="20" t="s">
        <v>445</v>
      </c>
      <c r="B62" s="21">
        <v>44236</v>
      </c>
      <c r="C62" s="22" t="s">
        <v>368</v>
      </c>
      <c r="D62" s="22" t="s">
        <v>359</v>
      </c>
      <c r="E62" s="22" t="s">
        <v>7</v>
      </c>
      <c r="F62" s="23">
        <v>2550750</v>
      </c>
      <c r="G62" s="22" t="s">
        <v>360</v>
      </c>
      <c r="H62" s="22" t="s">
        <v>371</v>
      </c>
      <c r="I62" s="22" t="s">
        <v>362</v>
      </c>
      <c r="J62" s="22" t="s">
        <v>362</v>
      </c>
    </row>
    <row r="63" spans="1:10" x14ac:dyDescent="0.35">
      <c r="A63" s="20" t="s">
        <v>446</v>
      </c>
      <c r="B63" s="21">
        <v>44240</v>
      </c>
      <c r="C63" s="22" t="s">
        <v>358</v>
      </c>
      <c r="D63" s="22" t="s">
        <v>359</v>
      </c>
      <c r="E63" s="22" t="s">
        <v>7</v>
      </c>
      <c r="F63" s="23">
        <v>140000</v>
      </c>
      <c r="G63" s="22" t="s">
        <v>374</v>
      </c>
      <c r="H63" s="22" t="s">
        <v>361</v>
      </c>
      <c r="I63" s="22" t="s">
        <v>362</v>
      </c>
      <c r="J63" s="22" t="s">
        <v>362</v>
      </c>
    </row>
    <row r="64" spans="1:10" x14ac:dyDescent="0.35">
      <c r="A64" s="20" t="s">
        <v>447</v>
      </c>
      <c r="B64" s="21">
        <v>44240</v>
      </c>
      <c r="C64" s="22" t="s">
        <v>358</v>
      </c>
      <c r="D64" s="22" t="s">
        <v>359</v>
      </c>
      <c r="E64" s="22" t="s">
        <v>7</v>
      </c>
      <c r="F64" s="23">
        <v>725000</v>
      </c>
      <c r="G64" s="22" t="s">
        <v>374</v>
      </c>
      <c r="H64" s="22" t="s">
        <v>413</v>
      </c>
      <c r="I64" s="22" t="s">
        <v>362</v>
      </c>
      <c r="J64" s="22" t="s">
        <v>362</v>
      </c>
    </row>
    <row r="65" spans="1:10" x14ac:dyDescent="0.35">
      <c r="A65" s="20" t="s">
        <v>448</v>
      </c>
      <c r="B65" s="21">
        <v>44240</v>
      </c>
      <c r="C65" s="22" t="s">
        <v>358</v>
      </c>
      <c r="D65" s="22" t="s">
        <v>359</v>
      </c>
      <c r="E65" s="22" t="s">
        <v>7</v>
      </c>
      <c r="F65" s="23">
        <v>10098900</v>
      </c>
      <c r="G65" s="22" t="s">
        <v>360</v>
      </c>
      <c r="H65" s="24" t="s">
        <v>379</v>
      </c>
      <c r="I65" s="22" t="s">
        <v>366</v>
      </c>
      <c r="J65" s="22" t="s">
        <v>366</v>
      </c>
    </row>
    <row r="66" spans="1:10" x14ac:dyDescent="0.35">
      <c r="A66" s="20" t="s">
        <v>449</v>
      </c>
      <c r="B66" s="21">
        <v>44240</v>
      </c>
      <c r="C66" s="22" t="s">
        <v>368</v>
      </c>
      <c r="D66" s="22" t="s">
        <v>359</v>
      </c>
      <c r="E66" s="22" t="s">
        <v>7</v>
      </c>
      <c r="F66" s="23">
        <v>2937200</v>
      </c>
      <c r="G66" s="22" t="s">
        <v>360</v>
      </c>
      <c r="H66" s="22" t="s">
        <v>371</v>
      </c>
      <c r="I66" s="22" t="s">
        <v>362</v>
      </c>
      <c r="J66" s="22" t="s">
        <v>362</v>
      </c>
    </row>
    <row r="67" spans="1:10" x14ac:dyDescent="0.35">
      <c r="A67" s="20" t="s">
        <v>450</v>
      </c>
      <c r="B67" s="21">
        <v>44240</v>
      </c>
      <c r="C67" s="22" t="s">
        <v>358</v>
      </c>
      <c r="D67" s="22" t="s">
        <v>389</v>
      </c>
      <c r="E67" s="22" t="s">
        <v>7</v>
      </c>
      <c r="F67" s="23">
        <v>3644800</v>
      </c>
      <c r="G67" s="22" t="s">
        <v>360</v>
      </c>
      <c r="H67" s="24" t="s">
        <v>365</v>
      </c>
      <c r="I67" s="22" t="s">
        <v>366</v>
      </c>
      <c r="J67" s="22" t="s">
        <v>366</v>
      </c>
    </row>
    <row r="68" spans="1:10" x14ac:dyDescent="0.35">
      <c r="A68" s="20" t="s">
        <v>451</v>
      </c>
      <c r="B68" s="21">
        <v>44242</v>
      </c>
      <c r="C68" s="22" t="s">
        <v>358</v>
      </c>
      <c r="D68" s="22" t="s">
        <v>359</v>
      </c>
      <c r="E68" s="22" t="s">
        <v>7</v>
      </c>
      <c r="F68" s="23">
        <v>13882500</v>
      </c>
      <c r="G68" s="22" t="s">
        <v>360</v>
      </c>
      <c r="H68" s="24" t="s">
        <v>365</v>
      </c>
      <c r="I68" s="22" t="s">
        <v>366</v>
      </c>
      <c r="J68" s="22" t="s">
        <v>366</v>
      </c>
    </row>
    <row r="69" spans="1:10" x14ac:dyDescent="0.35">
      <c r="A69" s="20" t="s">
        <v>452</v>
      </c>
      <c r="B69" s="21">
        <v>44243</v>
      </c>
      <c r="C69" s="22" t="s">
        <v>368</v>
      </c>
      <c r="D69" s="22" t="s">
        <v>359</v>
      </c>
      <c r="E69" s="22" t="s">
        <v>7</v>
      </c>
      <c r="F69" s="23">
        <v>2050000</v>
      </c>
      <c r="G69" s="22" t="s">
        <v>360</v>
      </c>
      <c r="H69" s="22" t="s">
        <v>371</v>
      </c>
      <c r="I69" s="22" t="s">
        <v>362</v>
      </c>
      <c r="J69" s="22" t="s">
        <v>362</v>
      </c>
    </row>
    <row r="70" spans="1:10" x14ac:dyDescent="0.35">
      <c r="A70" s="20" t="s">
        <v>453</v>
      </c>
      <c r="B70" s="21">
        <v>44244</v>
      </c>
      <c r="C70" s="22" t="s">
        <v>368</v>
      </c>
      <c r="D70" s="22" t="s">
        <v>359</v>
      </c>
      <c r="E70" s="22" t="s">
        <v>7</v>
      </c>
      <c r="F70" s="23">
        <v>3805200</v>
      </c>
      <c r="G70" s="22" t="s">
        <v>408</v>
      </c>
      <c r="H70" s="22" t="s">
        <v>371</v>
      </c>
      <c r="I70" s="22" t="s">
        <v>362</v>
      </c>
      <c r="J70" s="22" t="s">
        <v>362</v>
      </c>
    </row>
    <row r="71" spans="1:10" x14ac:dyDescent="0.35">
      <c r="A71" s="20" t="s">
        <v>454</v>
      </c>
      <c r="B71" s="21">
        <v>44245</v>
      </c>
      <c r="C71" s="22" t="s">
        <v>368</v>
      </c>
      <c r="D71" s="22" t="s">
        <v>359</v>
      </c>
      <c r="E71" s="22" t="s">
        <v>7</v>
      </c>
      <c r="F71" s="23">
        <v>1417800</v>
      </c>
      <c r="G71" s="22" t="s">
        <v>360</v>
      </c>
      <c r="H71" s="22" t="s">
        <v>394</v>
      </c>
      <c r="I71" s="22" t="s">
        <v>362</v>
      </c>
      <c r="J71" s="22" t="s">
        <v>362</v>
      </c>
    </row>
    <row r="72" spans="1:10" x14ac:dyDescent="0.35">
      <c r="A72" s="20" t="s">
        <v>455</v>
      </c>
      <c r="B72" s="21">
        <v>44245</v>
      </c>
      <c r="C72" s="22" t="s">
        <v>368</v>
      </c>
      <c r="D72" s="22" t="s">
        <v>369</v>
      </c>
      <c r="E72" s="22" t="s">
        <v>370</v>
      </c>
      <c r="F72" s="23">
        <v>5613900</v>
      </c>
      <c r="G72" s="22" t="s">
        <v>374</v>
      </c>
      <c r="H72" s="22" t="s">
        <v>371</v>
      </c>
      <c r="I72" s="22" t="s">
        <v>362</v>
      </c>
      <c r="J72" s="22" t="s">
        <v>362</v>
      </c>
    </row>
    <row r="73" spans="1:10" x14ac:dyDescent="0.35">
      <c r="A73" s="20" t="s">
        <v>456</v>
      </c>
      <c r="B73" s="21">
        <v>44246</v>
      </c>
      <c r="C73" s="22" t="s">
        <v>358</v>
      </c>
      <c r="D73" s="22" t="s">
        <v>389</v>
      </c>
      <c r="E73" s="22" t="s">
        <v>7</v>
      </c>
      <c r="F73" s="23">
        <v>2471100</v>
      </c>
      <c r="G73" s="22" t="s">
        <v>360</v>
      </c>
      <c r="H73" s="22" t="s">
        <v>371</v>
      </c>
      <c r="I73" s="22" t="s">
        <v>362</v>
      </c>
      <c r="J73" s="22" t="s">
        <v>362</v>
      </c>
    </row>
    <row r="74" spans="1:10" x14ac:dyDescent="0.35">
      <c r="A74" s="20" t="s">
        <v>457</v>
      </c>
      <c r="B74" s="21">
        <v>44247</v>
      </c>
      <c r="C74" s="22" t="s">
        <v>368</v>
      </c>
      <c r="D74" s="22" t="s">
        <v>398</v>
      </c>
      <c r="E74" s="22" t="s">
        <v>399</v>
      </c>
      <c r="F74" s="23">
        <v>2985950</v>
      </c>
      <c r="G74" s="22" t="s">
        <v>360</v>
      </c>
      <c r="H74" s="22" t="s">
        <v>371</v>
      </c>
      <c r="I74" s="22" t="s">
        <v>362</v>
      </c>
      <c r="J74" s="22" t="s">
        <v>362</v>
      </c>
    </row>
    <row r="75" spans="1:10" x14ac:dyDescent="0.35">
      <c r="A75" s="20" t="s">
        <v>458</v>
      </c>
      <c r="B75" s="21">
        <v>44247</v>
      </c>
      <c r="C75" s="22" t="s">
        <v>358</v>
      </c>
      <c r="D75" s="22" t="s">
        <v>369</v>
      </c>
      <c r="E75" s="22" t="s">
        <v>370</v>
      </c>
      <c r="F75" s="23">
        <v>9062700</v>
      </c>
      <c r="G75" s="22" t="s">
        <v>364</v>
      </c>
      <c r="H75" s="22" t="s">
        <v>375</v>
      </c>
      <c r="I75" s="22" t="s">
        <v>362</v>
      </c>
      <c r="J75" s="22" t="s">
        <v>362</v>
      </c>
    </row>
    <row r="76" spans="1:10" x14ac:dyDescent="0.35">
      <c r="A76" s="20" t="s">
        <v>459</v>
      </c>
      <c r="B76" s="21">
        <v>44248</v>
      </c>
      <c r="C76" s="22" t="s">
        <v>358</v>
      </c>
      <c r="D76" s="22" t="s">
        <v>359</v>
      </c>
      <c r="E76" s="22" t="s">
        <v>7</v>
      </c>
      <c r="F76" s="23">
        <v>7350000</v>
      </c>
      <c r="G76" s="22" t="s">
        <v>360</v>
      </c>
      <c r="H76" s="24" t="s">
        <v>365</v>
      </c>
      <c r="I76" s="22" t="s">
        <v>366</v>
      </c>
      <c r="J76" s="22" t="s">
        <v>366</v>
      </c>
    </row>
    <row r="77" spans="1:10" x14ac:dyDescent="0.35">
      <c r="A77" s="20" t="s">
        <v>460</v>
      </c>
      <c r="B77" s="21">
        <v>44249</v>
      </c>
      <c r="C77" s="22" t="s">
        <v>358</v>
      </c>
      <c r="D77" s="22" t="s">
        <v>389</v>
      </c>
      <c r="E77" s="22" t="s">
        <v>7</v>
      </c>
      <c r="F77" s="23">
        <v>1300900</v>
      </c>
      <c r="G77" s="22" t="s">
        <v>374</v>
      </c>
      <c r="H77" s="24" t="s">
        <v>379</v>
      </c>
      <c r="I77" s="22" t="s">
        <v>362</v>
      </c>
      <c r="J77" s="22" t="s">
        <v>362</v>
      </c>
    </row>
    <row r="78" spans="1:10" x14ac:dyDescent="0.35">
      <c r="A78" s="20" t="s">
        <v>461</v>
      </c>
      <c r="B78" s="21">
        <v>44249</v>
      </c>
      <c r="C78" s="22" t="s">
        <v>358</v>
      </c>
      <c r="D78" s="22" t="s">
        <v>359</v>
      </c>
      <c r="E78" s="22" t="s">
        <v>7</v>
      </c>
      <c r="F78" s="23">
        <v>12750000</v>
      </c>
      <c r="G78" s="22" t="s">
        <v>360</v>
      </c>
      <c r="H78" s="24" t="s">
        <v>365</v>
      </c>
      <c r="I78" s="22" t="s">
        <v>366</v>
      </c>
      <c r="J78" s="22" t="s">
        <v>366</v>
      </c>
    </row>
    <row r="79" spans="1:10" x14ac:dyDescent="0.35">
      <c r="A79" s="20" t="s">
        <v>462</v>
      </c>
      <c r="B79" s="21">
        <v>44249</v>
      </c>
      <c r="C79" s="22" t="s">
        <v>358</v>
      </c>
      <c r="D79" s="22" t="s">
        <v>359</v>
      </c>
      <c r="E79" s="22" t="s">
        <v>7</v>
      </c>
      <c r="F79" s="23">
        <v>7585000</v>
      </c>
      <c r="G79" s="22" t="s">
        <v>364</v>
      </c>
      <c r="H79" s="24" t="s">
        <v>379</v>
      </c>
      <c r="I79" s="22" t="s">
        <v>366</v>
      </c>
      <c r="J79" s="22" t="s">
        <v>366</v>
      </c>
    </row>
    <row r="80" spans="1:10" x14ac:dyDescent="0.35">
      <c r="A80" s="20" t="s">
        <v>463</v>
      </c>
      <c r="B80" s="21">
        <v>44249</v>
      </c>
      <c r="C80" s="22" t="s">
        <v>358</v>
      </c>
      <c r="D80" s="22" t="s">
        <v>359</v>
      </c>
      <c r="E80" s="22" t="s">
        <v>7</v>
      </c>
      <c r="F80" s="23">
        <v>9493313</v>
      </c>
      <c r="G80" s="22" t="s">
        <v>374</v>
      </c>
      <c r="H80" s="24" t="s">
        <v>365</v>
      </c>
      <c r="I80" s="22" t="s">
        <v>366</v>
      </c>
      <c r="J80" s="22" t="s">
        <v>366</v>
      </c>
    </row>
    <row r="81" spans="1:10" x14ac:dyDescent="0.35">
      <c r="A81" s="20" t="s">
        <v>464</v>
      </c>
      <c r="B81" s="21">
        <v>44250</v>
      </c>
      <c r="C81" s="22" t="s">
        <v>358</v>
      </c>
      <c r="D81" s="22" t="s">
        <v>359</v>
      </c>
      <c r="E81" s="22" t="s">
        <v>7</v>
      </c>
      <c r="F81" s="23">
        <v>10302000</v>
      </c>
      <c r="G81" s="22" t="s">
        <v>364</v>
      </c>
      <c r="H81" s="24" t="s">
        <v>379</v>
      </c>
      <c r="I81" s="22" t="s">
        <v>366</v>
      </c>
      <c r="J81" s="22" t="s">
        <v>366</v>
      </c>
    </row>
    <row r="82" spans="1:10" ht="26" x14ac:dyDescent="0.35">
      <c r="A82" s="20" t="s">
        <v>465</v>
      </c>
      <c r="B82" s="21">
        <v>44251</v>
      </c>
      <c r="C82" s="22" t="s">
        <v>358</v>
      </c>
      <c r="D82" s="22" t="s">
        <v>466</v>
      </c>
      <c r="E82" s="22" t="s">
        <v>399</v>
      </c>
      <c r="F82" s="23">
        <v>2500000</v>
      </c>
      <c r="G82" s="22" t="s">
        <v>408</v>
      </c>
      <c r="H82" s="22" t="s">
        <v>435</v>
      </c>
      <c r="I82" s="22" t="s">
        <v>362</v>
      </c>
      <c r="J82" s="22" t="s">
        <v>362</v>
      </c>
    </row>
    <row r="83" spans="1:10" x14ac:dyDescent="0.35">
      <c r="A83" s="20" t="s">
        <v>467</v>
      </c>
      <c r="B83" s="21">
        <v>44251</v>
      </c>
      <c r="C83" s="22" t="s">
        <v>358</v>
      </c>
      <c r="D83" s="22" t="s">
        <v>369</v>
      </c>
      <c r="E83" s="22" t="s">
        <v>370</v>
      </c>
      <c r="F83" s="23">
        <v>4833900</v>
      </c>
      <c r="G83" s="22" t="s">
        <v>374</v>
      </c>
      <c r="H83" s="24" t="s">
        <v>379</v>
      </c>
      <c r="I83" s="22" t="s">
        <v>362</v>
      </c>
      <c r="J83" s="22" t="s">
        <v>362</v>
      </c>
    </row>
    <row r="84" spans="1:10" x14ac:dyDescent="0.35">
      <c r="A84" s="20" t="s">
        <v>468</v>
      </c>
      <c r="B84" s="21">
        <v>44251</v>
      </c>
      <c r="C84" s="22" t="s">
        <v>358</v>
      </c>
      <c r="D84" s="22" t="s">
        <v>359</v>
      </c>
      <c r="E84" s="22" t="s">
        <v>7</v>
      </c>
      <c r="F84" s="23">
        <v>2029500</v>
      </c>
      <c r="G84" s="22" t="s">
        <v>408</v>
      </c>
      <c r="H84" s="24" t="s">
        <v>365</v>
      </c>
      <c r="I84" s="22" t="s">
        <v>366</v>
      </c>
      <c r="J84" s="22" t="s">
        <v>366</v>
      </c>
    </row>
    <row r="85" spans="1:10" x14ac:dyDescent="0.35">
      <c r="A85" s="20" t="s">
        <v>469</v>
      </c>
      <c r="B85" s="21">
        <v>44252</v>
      </c>
      <c r="C85" s="22" t="s">
        <v>368</v>
      </c>
      <c r="D85" s="22" t="s">
        <v>359</v>
      </c>
      <c r="E85" s="22" t="s">
        <v>7</v>
      </c>
      <c r="F85" s="23">
        <v>2233200</v>
      </c>
      <c r="G85" s="22" t="s">
        <v>360</v>
      </c>
      <c r="H85" s="22" t="s">
        <v>371</v>
      </c>
      <c r="I85" s="22" t="s">
        <v>362</v>
      </c>
      <c r="J85" s="22" t="s">
        <v>362</v>
      </c>
    </row>
    <row r="86" spans="1:10" x14ac:dyDescent="0.35">
      <c r="A86" s="20" t="s">
        <v>470</v>
      </c>
      <c r="B86" s="21">
        <v>44252</v>
      </c>
      <c r="C86" s="22" t="s">
        <v>358</v>
      </c>
      <c r="D86" s="22" t="s">
        <v>359</v>
      </c>
      <c r="E86" s="22" t="s">
        <v>7</v>
      </c>
      <c r="F86" s="23">
        <v>2001250</v>
      </c>
      <c r="G86" s="22" t="s">
        <v>360</v>
      </c>
      <c r="H86" s="24" t="s">
        <v>379</v>
      </c>
      <c r="I86" s="22" t="s">
        <v>366</v>
      </c>
      <c r="J86" s="22" t="s">
        <v>366</v>
      </c>
    </row>
    <row r="87" spans="1:10" x14ac:dyDescent="0.35">
      <c r="A87" s="20" t="s">
        <v>471</v>
      </c>
      <c r="B87" s="21">
        <v>44254</v>
      </c>
      <c r="C87" s="22" t="s">
        <v>368</v>
      </c>
      <c r="D87" s="22" t="s">
        <v>359</v>
      </c>
      <c r="E87" s="22" t="s">
        <v>7</v>
      </c>
      <c r="F87" s="23">
        <v>1498850</v>
      </c>
      <c r="G87" s="22" t="s">
        <v>408</v>
      </c>
      <c r="H87" s="22" t="s">
        <v>371</v>
      </c>
      <c r="I87" s="22" t="s">
        <v>362</v>
      </c>
      <c r="J87" s="22" t="s">
        <v>362</v>
      </c>
    </row>
    <row r="88" spans="1:10" x14ac:dyDescent="0.35">
      <c r="A88" s="20" t="s">
        <v>472</v>
      </c>
      <c r="B88" s="21">
        <v>44256</v>
      </c>
      <c r="C88" s="22" t="s">
        <v>358</v>
      </c>
      <c r="D88" s="22" t="s">
        <v>389</v>
      </c>
      <c r="E88" s="22" t="s">
        <v>7</v>
      </c>
      <c r="F88" s="23">
        <v>405556</v>
      </c>
      <c r="G88" s="22" t="s">
        <v>360</v>
      </c>
      <c r="H88" s="24" t="s">
        <v>365</v>
      </c>
      <c r="I88" s="22" t="s">
        <v>366</v>
      </c>
      <c r="J88" s="22" t="s">
        <v>362</v>
      </c>
    </row>
    <row r="89" spans="1:10" x14ac:dyDescent="0.35">
      <c r="A89" s="20" t="s">
        <v>473</v>
      </c>
      <c r="B89" s="21">
        <v>44256</v>
      </c>
      <c r="C89" s="22" t="s">
        <v>358</v>
      </c>
      <c r="D89" s="22" t="s">
        <v>359</v>
      </c>
      <c r="E89" s="22" t="s">
        <v>7</v>
      </c>
      <c r="F89" s="23">
        <v>1311220</v>
      </c>
      <c r="G89" s="22" t="s">
        <v>360</v>
      </c>
      <c r="H89" s="24" t="s">
        <v>365</v>
      </c>
      <c r="I89" s="22" t="s">
        <v>362</v>
      </c>
      <c r="J89" s="22" t="s">
        <v>362</v>
      </c>
    </row>
    <row r="90" spans="1:10" x14ac:dyDescent="0.35">
      <c r="A90" s="20" t="s">
        <v>474</v>
      </c>
      <c r="B90" s="21">
        <v>44257</v>
      </c>
      <c r="C90" s="22" t="s">
        <v>358</v>
      </c>
      <c r="D90" s="22" t="s">
        <v>359</v>
      </c>
      <c r="E90" s="22" t="s">
        <v>7</v>
      </c>
      <c r="F90" s="23">
        <v>1769785</v>
      </c>
      <c r="G90" s="22" t="s">
        <v>360</v>
      </c>
      <c r="H90" s="22" t="s">
        <v>375</v>
      </c>
      <c r="I90" s="22" t="s">
        <v>366</v>
      </c>
      <c r="J90" s="22" t="s">
        <v>366</v>
      </c>
    </row>
    <row r="91" spans="1:10" x14ac:dyDescent="0.35">
      <c r="A91" s="20" t="s">
        <v>475</v>
      </c>
      <c r="B91" s="21">
        <v>44257</v>
      </c>
      <c r="C91" s="22" t="s">
        <v>358</v>
      </c>
      <c r="D91" s="22" t="s">
        <v>401</v>
      </c>
      <c r="E91" s="22" t="s">
        <v>10</v>
      </c>
      <c r="F91" s="23">
        <v>5377000</v>
      </c>
      <c r="G91" s="22" t="s">
        <v>360</v>
      </c>
      <c r="H91" s="24" t="s">
        <v>365</v>
      </c>
      <c r="I91" s="22" t="s">
        <v>366</v>
      </c>
      <c r="J91" s="22" t="s">
        <v>366</v>
      </c>
    </row>
    <row r="92" spans="1:10" x14ac:dyDescent="0.35">
      <c r="A92" s="20" t="s">
        <v>476</v>
      </c>
      <c r="B92" s="21">
        <v>44260</v>
      </c>
      <c r="C92" s="22" t="s">
        <v>368</v>
      </c>
      <c r="D92" s="22" t="s">
        <v>359</v>
      </c>
      <c r="E92" s="22" t="s">
        <v>7</v>
      </c>
      <c r="F92" s="23">
        <v>1599860</v>
      </c>
      <c r="G92" s="22" t="s">
        <v>360</v>
      </c>
      <c r="H92" s="22" t="s">
        <v>371</v>
      </c>
      <c r="I92" s="22" t="s">
        <v>362</v>
      </c>
      <c r="J92" s="22" t="s">
        <v>362</v>
      </c>
    </row>
    <row r="93" spans="1:10" x14ac:dyDescent="0.35">
      <c r="A93" s="20" t="s">
        <v>477</v>
      </c>
      <c r="B93" s="21">
        <v>44261</v>
      </c>
      <c r="C93" s="22" t="s">
        <v>358</v>
      </c>
      <c r="D93" s="22" t="s">
        <v>359</v>
      </c>
      <c r="E93" s="22" t="s">
        <v>7</v>
      </c>
      <c r="F93" s="23">
        <v>10780450</v>
      </c>
      <c r="G93" s="22" t="s">
        <v>360</v>
      </c>
      <c r="H93" s="24" t="s">
        <v>365</v>
      </c>
      <c r="I93" s="22" t="s">
        <v>366</v>
      </c>
      <c r="J93" s="22" t="s">
        <v>366</v>
      </c>
    </row>
    <row r="94" spans="1:10" x14ac:dyDescent="0.35">
      <c r="A94" s="20" t="s">
        <v>478</v>
      </c>
      <c r="B94" s="21">
        <v>44261</v>
      </c>
      <c r="C94" s="22" t="s">
        <v>358</v>
      </c>
      <c r="D94" s="22" t="s">
        <v>389</v>
      </c>
      <c r="E94" s="22" t="s">
        <v>7</v>
      </c>
      <c r="F94" s="23">
        <v>3839200</v>
      </c>
      <c r="G94" s="22" t="s">
        <v>374</v>
      </c>
      <c r="H94" s="24" t="s">
        <v>365</v>
      </c>
      <c r="I94" s="22" t="s">
        <v>362</v>
      </c>
      <c r="J94" s="22" t="s">
        <v>362</v>
      </c>
    </row>
    <row r="95" spans="1:10" x14ac:dyDescent="0.35">
      <c r="A95" s="20" t="s">
        <v>479</v>
      </c>
      <c r="B95" s="21">
        <v>44262</v>
      </c>
      <c r="C95" s="22" t="s">
        <v>358</v>
      </c>
      <c r="D95" s="22" t="s">
        <v>389</v>
      </c>
      <c r="E95" s="22" t="s">
        <v>7</v>
      </c>
      <c r="F95" s="23">
        <v>296000</v>
      </c>
      <c r="G95" s="22" t="s">
        <v>360</v>
      </c>
      <c r="H95" s="24" t="s">
        <v>365</v>
      </c>
      <c r="I95" s="22" t="s">
        <v>362</v>
      </c>
      <c r="J95" s="22" t="s">
        <v>362</v>
      </c>
    </row>
    <row r="96" spans="1:10" x14ac:dyDescent="0.35">
      <c r="A96" s="20" t="s">
        <v>480</v>
      </c>
      <c r="B96" s="21">
        <v>44262</v>
      </c>
      <c r="C96" s="22" t="s">
        <v>368</v>
      </c>
      <c r="D96" s="22" t="s">
        <v>369</v>
      </c>
      <c r="E96" s="22" t="s">
        <v>370</v>
      </c>
      <c r="F96" s="23">
        <v>2707630</v>
      </c>
      <c r="G96" s="22" t="s">
        <v>360</v>
      </c>
      <c r="H96" s="22" t="s">
        <v>371</v>
      </c>
      <c r="I96" s="22" t="s">
        <v>362</v>
      </c>
      <c r="J96" s="22" t="s">
        <v>362</v>
      </c>
    </row>
    <row r="97" spans="1:10" x14ac:dyDescent="0.35">
      <c r="A97" s="20" t="s">
        <v>481</v>
      </c>
      <c r="B97" s="21">
        <v>44263</v>
      </c>
      <c r="C97" s="22" t="s">
        <v>358</v>
      </c>
      <c r="D97" s="22" t="s">
        <v>389</v>
      </c>
      <c r="E97" s="22" t="s">
        <v>7</v>
      </c>
      <c r="F97" s="23">
        <v>2249500</v>
      </c>
      <c r="G97" s="22" t="s">
        <v>360</v>
      </c>
      <c r="H97" s="22" t="s">
        <v>371</v>
      </c>
      <c r="I97" s="22" t="s">
        <v>362</v>
      </c>
      <c r="J97" s="22" t="s">
        <v>362</v>
      </c>
    </row>
    <row r="98" spans="1:10" x14ac:dyDescent="0.35">
      <c r="A98" s="20" t="s">
        <v>482</v>
      </c>
      <c r="B98" s="21">
        <v>44263</v>
      </c>
      <c r="C98" s="22" t="s">
        <v>358</v>
      </c>
      <c r="D98" s="22" t="s">
        <v>359</v>
      </c>
      <c r="E98" s="22" t="s">
        <v>7</v>
      </c>
      <c r="F98" s="23">
        <v>7611000</v>
      </c>
      <c r="G98" s="22" t="s">
        <v>374</v>
      </c>
      <c r="H98" s="24" t="s">
        <v>379</v>
      </c>
      <c r="I98" s="22" t="s">
        <v>366</v>
      </c>
      <c r="J98" s="22" t="s">
        <v>366</v>
      </c>
    </row>
    <row r="99" spans="1:10" x14ac:dyDescent="0.35">
      <c r="A99" s="20" t="s">
        <v>483</v>
      </c>
      <c r="B99" s="21">
        <v>44264</v>
      </c>
      <c r="C99" s="22" t="s">
        <v>368</v>
      </c>
      <c r="D99" s="22" t="s">
        <v>369</v>
      </c>
      <c r="E99" s="22" t="s">
        <v>370</v>
      </c>
      <c r="F99" s="23">
        <v>1152600</v>
      </c>
      <c r="G99" s="22" t="s">
        <v>360</v>
      </c>
      <c r="H99" s="22" t="s">
        <v>371</v>
      </c>
      <c r="I99" s="22" t="s">
        <v>362</v>
      </c>
      <c r="J99" s="22" t="s">
        <v>362</v>
      </c>
    </row>
    <row r="100" spans="1:10" x14ac:dyDescent="0.35">
      <c r="A100" s="20" t="s">
        <v>484</v>
      </c>
      <c r="B100" s="21">
        <v>44264</v>
      </c>
      <c r="C100" s="22" t="s">
        <v>358</v>
      </c>
      <c r="D100" s="22" t="s">
        <v>389</v>
      </c>
      <c r="E100" s="22" t="s">
        <v>7</v>
      </c>
      <c r="F100" s="23">
        <v>9115500</v>
      </c>
      <c r="G100" s="22" t="s">
        <v>360</v>
      </c>
      <c r="H100" s="24" t="s">
        <v>365</v>
      </c>
      <c r="I100" s="22" t="s">
        <v>366</v>
      </c>
      <c r="J100" s="22" t="s">
        <v>366</v>
      </c>
    </row>
    <row r="101" spans="1:10" x14ac:dyDescent="0.35">
      <c r="A101" s="20" t="s">
        <v>485</v>
      </c>
      <c r="B101" s="21">
        <v>44266</v>
      </c>
      <c r="C101" s="22" t="s">
        <v>358</v>
      </c>
      <c r="D101" s="22" t="s">
        <v>359</v>
      </c>
      <c r="E101" s="22" t="s">
        <v>7</v>
      </c>
      <c r="F101" s="23">
        <v>1600000</v>
      </c>
      <c r="G101" s="22" t="s">
        <v>374</v>
      </c>
      <c r="H101" s="22" t="s">
        <v>375</v>
      </c>
      <c r="I101" s="22" t="s">
        <v>366</v>
      </c>
      <c r="J101" s="22" t="s">
        <v>366</v>
      </c>
    </row>
    <row r="102" spans="1:10" x14ac:dyDescent="0.35">
      <c r="A102" s="20" t="s">
        <v>486</v>
      </c>
      <c r="B102" s="21">
        <v>44267</v>
      </c>
      <c r="C102" s="22" t="s">
        <v>358</v>
      </c>
      <c r="D102" s="22" t="s">
        <v>389</v>
      </c>
      <c r="E102" s="22" t="s">
        <v>7</v>
      </c>
      <c r="F102" s="23">
        <v>2575965</v>
      </c>
      <c r="G102" s="22" t="s">
        <v>360</v>
      </c>
      <c r="H102" s="22" t="s">
        <v>371</v>
      </c>
      <c r="I102" s="22" t="s">
        <v>366</v>
      </c>
      <c r="J102" s="22" t="s">
        <v>362</v>
      </c>
    </row>
    <row r="103" spans="1:10" x14ac:dyDescent="0.35">
      <c r="A103" s="20" t="s">
        <v>487</v>
      </c>
      <c r="B103" s="21">
        <v>44267</v>
      </c>
      <c r="C103" s="22" t="s">
        <v>358</v>
      </c>
      <c r="D103" s="22" t="s">
        <v>359</v>
      </c>
      <c r="E103" s="22" t="s">
        <v>7</v>
      </c>
      <c r="F103" s="23">
        <v>220000</v>
      </c>
      <c r="G103" s="22" t="s">
        <v>408</v>
      </c>
      <c r="H103" s="22" t="s">
        <v>375</v>
      </c>
      <c r="I103" s="22" t="s">
        <v>362</v>
      </c>
      <c r="J103" s="22" t="s">
        <v>362</v>
      </c>
    </row>
    <row r="104" spans="1:10" x14ac:dyDescent="0.35">
      <c r="A104" s="20" t="s">
        <v>488</v>
      </c>
      <c r="B104" s="21">
        <v>44269</v>
      </c>
      <c r="C104" s="22" t="s">
        <v>358</v>
      </c>
      <c r="D104" s="22" t="s">
        <v>359</v>
      </c>
      <c r="E104" s="22" t="s">
        <v>7</v>
      </c>
      <c r="F104" s="23">
        <v>1800000</v>
      </c>
      <c r="G104" s="22" t="s">
        <v>360</v>
      </c>
      <c r="H104" s="24" t="s">
        <v>365</v>
      </c>
      <c r="I104" s="22" t="s">
        <v>366</v>
      </c>
      <c r="J104" s="22" t="s">
        <v>366</v>
      </c>
    </row>
    <row r="105" spans="1:10" x14ac:dyDescent="0.35">
      <c r="A105" s="20" t="s">
        <v>489</v>
      </c>
      <c r="B105" s="21">
        <v>44269</v>
      </c>
      <c r="C105" s="22" t="s">
        <v>358</v>
      </c>
      <c r="D105" s="22" t="s">
        <v>389</v>
      </c>
      <c r="E105" s="22" t="s">
        <v>7</v>
      </c>
      <c r="F105" s="23">
        <v>16998000</v>
      </c>
      <c r="G105" s="22" t="s">
        <v>360</v>
      </c>
      <c r="H105" s="24" t="s">
        <v>379</v>
      </c>
      <c r="I105" s="22" t="s">
        <v>366</v>
      </c>
      <c r="J105" s="22" t="s">
        <v>366</v>
      </c>
    </row>
    <row r="106" spans="1:10" x14ac:dyDescent="0.35">
      <c r="A106" s="20" t="s">
        <v>490</v>
      </c>
      <c r="B106" s="21">
        <v>44269</v>
      </c>
      <c r="C106" s="22" t="s">
        <v>358</v>
      </c>
      <c r="D106" s="22" t="s">
        <v>359</v>
      </c>
      <c r="E106" s="22" t="s">
        <v>7</v>
      </c>
      <c r="F106" s="23">
        <v>14450000</v>
      </c>
      <c r="G106" s="22" t="s">
        <v>360</v>
      </c>
      <c r="H106" s="24" t="s">
        <v>379</v>
      </c>
      <c r="I106" s="22" t="s">
        <v>366</v>
      </c>
      <c r="J106" s="22" t="s">
        <v>366</v>
      </c>
    </row>
    <row r="107" spans="1:10" ht="26" x14ac:dyDescent="0.35">
      <c r="A107" s="20" t="s">
        <v>491</v>
      </c>
      <c r="B107" s="21">
        <v>44270</v>
      </c>
      <c r="C107" s="22" t="s">
        <v>358</v>
      </c>
      <c r="D107" s="22" t="s">
        <v>359</v>
      </c>
      <c r="E107" s="22" t="s">
        <v>7</v>
      </c>
      <c r="F107" s="23">
        <v>2835800</v>
      </c>
      <c r="G107" s="22" t="s">
        <v>408</v>
      </c>
      <c r="H107" s="22" t="s">
        <v>435</v>
      </c>
      <c r="I107" s="22" t="s">
        <v>362</v>
      </c>
      <c r="J107" s="22" t="s">
        <v>362</v>
      </c>
    </row>
    <row r="108" spans="1:10" x14ac:dyDescent="0.35">
      <c r="A108" s="20" t="s">
        <v>492</v>
      </c>
      <c r="B108" s="21">
        <v>44270</v>
      </c>
      <c r="C108" s="22" t="s">
        <v>358</v>
      </c>
      <c r="D108" s="22" t="s">
        <v>369</v>
      </c>
      <c r="E108" s="22" t="s">
        <v>370</v>
      </c>
      <c r="F108" s="23">
        <v>2280000</v>
      </c>
      <c r="G108" s="22" t="s">
        <v>360</v>
      </c>
      <c r="H108" s="22" t="s">
        <v>375</v>
      </c>
      <c r="I108" s="22" t="s">
        <v>366</v>
      </c>
      <c r="J108" s="22" t="s">
        <v>366</v>
      </c>
    </row>
    <row r="109" spans="1:10" x14ac:dyDescent="0.35">
      <c r="A109" s="20" t="s">
        <v>493</v>
      </c>
      <c r="B109" s="21">
        <v>44272</v>
      </c>
      <c r="C109" s="22" t="s">
        <v>358</v>
      </c>
      <c r="D109" s="22" t="s">
        <v>389</v>
      </c>
      <c r="E109" s="22" t="s">
        <v>7</v>
      </c>
      <c r="F109" s="23">
        <v>3960000</v>
      </c>
      <c r="G109" s="22" t="s">
        <v>360</v>
      </c>
      <c r="H109" s="24" t="s">
        <v>379</v>
      </c>
      <c r="I109" s="22" t="s">
        <v>366</v>
      </c>
      <c r="J109" s="22" t="s">
        <v>366</v>
      </c>
    </row>
    <row r="110" spans="1:10" x14ac:dyDescent="0.35">
      <c r="A110" s="20" t="s">
        <v>494</v>
      </c>
      <c r="B110" s="21">
        <v>44272</v>
      </c>
      <c r="C110" s="22" t="s">
        <v>358</v>
      </c>
      <c r="D110" s="22" t="s">
        <v>398</v>
      </c>
      <c r="E110" s="22" t="s">
        <v>399</v>
      </c>
      <c r="F110" s="23">
        <v>5272975</v>
      </c>
      <c r="G110" s="22" t="s">
        <v>360</v>
      </c>
      <c r="H110" s="24" t="s">
        <v>365</v>
      </c>
      <c r="I110" s="22" t="s">
        <v>366</v>
      </c>
      <c r="J110" s="22" t="s">
        <v>366</v>
      </c>
    </row>
    <row r="111" spans="1:10" x14ac:dyDescent="0.35">
      <c r="A111" s="20" t="s">
        <v>495</v>
      </c>
      <c r="B111" s="21">
        <v>44272</v>
      </c>
      <c r="C111" s="22" t="s">
        <v>358</v>
      </c>
      <c r="D111" s="22" t="s">
        <v>398</v>
      </c>
      <c r="E111" s="22" t="s">
        <v>399</v>
      </c>
      <c r="F111" s="23">
        <v>6354220</v>
      </c>
      <c r="G111" s="22" t="s">
        <v>360</v>
      </c>
      <c r="H111" s="24" t="s">
        <v>365</v>
      </c>
      <c r="I111" s="22" t="s">
        <v>366</v>
      </c>
      <c r="J111" s="22" t="s">
        <v>366</v>
      </c>
    </row>
    <row r="112" spans="1:10" x14ac:dyDescent="0.35">
      <c r="A112" s="20" t="s">
        <v>496</v>
      </c>
      <c r="B112" s="21">
        <v>44276</v>
      </c>
      <c r="C112" s="22" t="s">
        <v>358</v>
      </c>
      <c r="D112" s="22" t="s">
        <v>359</v>
      </c>
      <c r="E112" s="22" t="s">
        <v>7</v>
      </c>
      <c r="F112" s="23">
        <v>8892200</v>
      </c>
      <c r="G112" s="22" t="s">
        <v>374</v>
      </c>
      <c r="H112" s="24" t="s">
        <v>365</v>
      </c>
      <c r="I112" s="22" t="s">
        <v>366</v>
      </c>
      <c r="J112" s="22" t="s">
        <v>366</v>
      </c>
    </row>
    <row r="113" spans="1:10" x14ac:dyDescent="0.35">
      <c r="A113" s="20" t="s">
        <v>497</v>
      </c>
      <c r="B113" s="21">
        <v>44277</v>
      </c>
      <c r="C113" s="22" t="s">
        <v>358</v>
      </c>
      <c r="D113" s="22" t="s">
        <v>389</v>
      </c>
      <c r="E113" s="22" t="s">
        <v>7</v>
      </c>
      <c r="F113" s="23">
        <v>4651680</v>
      </c>
      <c r="G113" s="22" t="s">
        <v>360</v>
      </c>
      <c r="H113" s="24" t="s">
        <v>365</v>
      </c>
      <c r="I113" s="22" t="s">
        <v>366</v>
      </c>
      <c r="J113" s="22" t="s">
        <v>366</v>
      </c>
    </row>
    <row r="114" spans="1:10" x14ac:dyDescent="0.35">
      <c r="A114" s="20" t="s">
        <v>498</v>
      </c>
      <c r="B114" s="21">
        <v>44278</v>
      </c>
      <c r="C114" s="22" t="s">
        <v>358</v>
      </c>
      <c r="D114" s="22" t="s">
        <v>359</v>
      </c>
      <c r="E114" s="22" t="s">
        <v>7</v>
      </c>
      <c r="F114" s="23">
        <v>5990067</v>
      </c>
      <c r="G114" s="22" t="s">
        <v>360</v>
      </c>
      <c r="H114" s="24" t="s">
        <v>365</v>
      </c>
      <c r="I114" s="22" t="s">
        <v>362</v>
      </c>
      <c r="J114" s="22" t="s">
        <v>362</v>
      </c>
    </row>
    <row r="115" spans="1:10" x14ac:dyDescent="0.35">
      <c r="A115" s="20" t="s">
        <v>499</v>
      </c>
      <c r="B115" s="21">
        <v>44280</v>
      </c>
      <c r="C115" s="22" t="s">
        <v>368</v>
      </c>
      <c r="D115" s="22" t="s">
        <v>359</v>
      </c>
      <c r="E115" s="22" t="s">
        <v>7</v>
      </c>
      <c r="F115" s="23">
        <v>4102500</v>
      </c>
      <c r="G115" s="22" t="s">
        <v>360</v>
      </c>
      <c r="H115" s="22" t="s">
        <v>371</v>
      </c>
      <c r="I115" s="22" t="s">
        <v>362</v>
      </c>
      <c r="J115" s="22" t="s">
        <v>362</v>
      </c>
    </row>
    <row r="116" spans="1:10" x14ac:dyDescent="0.35">
      <c r="A116" s="20" t="s">
        <v>500</v>
      </c>
      <c r="B116" s="21">
        <v>44281</v>
      </c>
      <c r="C116" s="22" t="s">
        <v>358</v>
      </c>
      <c r="D116" s="22" t="s">
        <v>359</v>
      </c>
      <c r="E116" s="22" t="s">
        <v>7</v>
      </c>
      <c r="F116" s="23">
        <v>3400000</v>
      </c>
      <c r="G116" s="22" t="s">
        <v>360</v>
      </c>
      <c r="H116" s="22" t="s">
        <v>353</v>
      </c>
      <c r="I116" s="22" t="s">
        <v>366</v>
      </c>
      <c r="J116" s="22" t="s">
        <v>366</v>
      </c>
    </row>
    <row r="117" spans="1:10" x14ac:dyDescent="0.35">
      <c r="A117" s="20" t="s">
        <v>501</v>
      </c>
      <c r="B117" s="21">
        <v>44281</v>
      </c>
      <c r="C117" s="22" t="s">
        <v>358</v>
      </c>
      <c r="D117" s="22" t="s">
        <v>359</v>
      </c>
      <c r="E117" s="22" t="s">
        <v>7</v>
      </c>
      <c r="F117" s="23">
        <v>9973900</v>
      </c>
      <c r="G117" s="22" t="s">
        <v>360</v>
      </c>
      <c r="H117" s="24" t="s">
        <v>365</v>
      </c>
      <c r="I117" s="22" t="s">
        <v>366</v>
      </c>
      <c r="J117" s="22" t="s">
        <v>366</v>
      </c>
    </row>
    <row r="118" spans="1:10" x14ac:dyDescent="0.35">
      <c r="A118" s="20" t="s">
        <v>502</v>
      </c>
      <c r="B118" s="21">
        <v>44282</v>
      </c>
      <c r="C118" s="22" t="s">
        <v>358</v>
      </c>
      <c r="D118" s="22" t="s">
        <v>359</v>
      </c>
      <c r="E118" s="22" t="s">
        <v>7</v>
      </c>
      <c r="F118" s="23">
        <v>15480000</v>
      </c>
      <c r="G118" s="22" t="s">
        <v>360</v>
      </c>
      <c r="H118" s="24" t="s">
        <v>379</v>
      </c>
      <c r="I118" s="22" t="s">
        <v>366</v>
      </c>
      <c r="J118" s="22" t="s">
        <v>366</v>
      </c>
    </row>
    <row r="119" spans="1:10" x14ac:dyDescent="0.35">
      <c r="A119" s="20" t="s">
        <v>503</v>
      </c>
      <c r="B119" s="21">
        <v>44282</v>
      </c>
      <c r="C119" s="22" t="s">
        <v>368</v>
      </c>
      <c r="D119" s="22" t="s">
        <v>359</v>
      </c>
      <c r="E119" s="22" t="s">
        <v>7</v>
      </c>
      <c r="F119" s="23">
        <v>2446600</v>
      </c>
      <c r="G119" s="22" t="s">
        <v>360</v>
      </c>
      <c r="H119" s="22" t="s">
        <v>371</v>
      </c>
      <c r="I119" s="22" t="s">
        <v>362</v>
      </c>
      <c r="J119" s="22" t="s">
        <v>362</v>
      </c>
    </row>
    <row r="120" spans="1:10" x14ac:dyDescent="0.35">
      <c r="A120" s="20" t="s">
        <v>504</v>
      </c>
      <c r="B120" s="21">
        <v>44282</v>
      </c>
      <c r="C120" s="22" t="s">
        <v>358</v>
      </c>
      <c r="D120" s="22" t="s">
        <v>398</v>
      </c>
      <c r="E120" s="22" t="s">
        <v>399</v>
      </c>
      <c r="F120" s="23">
        <v>8861500</v>
      </c>
      <c r="G120" s="22" t="s">
        <v>360</v>
      </c>
      <c r="H120" s="24" t="s">
        <v>379</v>
      </c>
      <c r="I120" s="22" t="s">
        <v>362</v>
      </c>
      <c r="J120" s="22" t="s">
        <v>362</v>
      </c>
    </row>
    <row r="121" spans="1:10" x14ac:dyDescent="0.35">
      <c r="A121" s="20" t="s">
        <v>505</v>
      </c>
      <c r="B121" s="21">
        <v>44285</v>
      </c>
      <c r="C121" s="22" t="s">
        <v>358</v>
      </c>
      <c r="D121" s="22" t="s">
        <v>466</v>
      </c>
      <c r="E121" s="22" t="s">
        <v>399</v>
      </c>
      <c r="F121" s="23">
        <v>97920</v>
      </c>
      <c r="G121" s="22" t="s">
        <v>360</v>
      </c>
      <c r="H121" s="24" t="s">
        <v>379</v>
      </c>
      <c r="I121" s="22" t="s">
        <v>366</v>
      </c>
      <c r="J121" s="22" t="s">
        <v>366</v>
      </c>
    </row>
    <row r="122" spans="1:10" x14ac:dyDescent="0.35">
      <c r="A122" s="20" t="s">
        <v>506</v>
      </c>
      <c r="B122" s="21">
        <v>44285</v>
      </c>
      <c r="C122" s="22" t="s">
        <v>358</v>
      </c>
      <c r="D122" s="22" t="s">
        <v>359</v>
      </c>
      <c r="E122" s="22" t="s">
        <v>7</v>
      </c>
      <c r="F122" s="23">
        <v>5150000</v>
      </c>
      <c r="G122" s="22" t="s">
        <v>360</v>
      </c>
      <c r="H122" s="24" t="s">
        <v>365</v>
      </c>
      <c r="I122" s="22" t="s">
        <v>366</v>
      </c>
      <c r="J122" s="22" t="s">
        <v>366</v>
      </c>
    </row>
    <row r="123" spans="1:10" x14ac:dyDescent="0.35">
      <c r="A123" s="20" t="s">
        <v>507</v>
      </c>
      <c r="B123" s="21">
        <v>44286</v>
      </c>
      <c r="C123" s="22" t="s">
        <v>368</v>
      </c>
      <c r="D123" s="22" t="s">
        <v>369</v>
      </c>
      <c r="E123" s="22" t="s">
        <v>370</v>
      </c>
      <c r="F123" s="23">
        <v>1451662</v>
      </c>
      <c r="G123" s="22" t="s">
        <v>374</v>
      </c>
      <c r="H123" s="22" t="s">
        <v>371</v>
      </c>
      <c r="I123" s="22" t="s">
        <v>362</v>
      </c>
      <c r="J123" s="22" t="s">
        <v>362</v>
      </c>
    </row>
    <row r="124" spans="1:10" x14ac:dyDescent="0.35">
      <c r="A124" s="20" t="s">
        <v>508</v>
      </c>
      <c r="B124" s="21">
        <v>44286</v>
      </c>
      <c r="C124" s="22" t="s">
        <v>358</v>
      </c>
      <c r="D124" s="22" t="s">
        <v>389</v>
      </c>
      <c r="E124" s="22" t="s">
        <v>7</v>
      </c>
      <c r="F124" s="23">
        <v>1761960</v>
      </c>
      <c r="G124" s="22" t="s">
        <v>374</v>
      </c>
      <c r="H124" s="24" t="s">
        <v>379</v>
      </c>
      <c r="I124" s="22" t="s">
        <v>362</v>
      </c>
      <c r="J124" s="22" t="s">
        <v>362</v>
      </c>
    </row>
    <row r="125" spans="1:10" x14ac:dyDescent="0.35">
      <c r="A125" s="20" t="s">
        <v>509</v>
      </c>
      <c r="B125" s="21">
        <v>44286</v>
      </c>
      <c r="C125" s="22" t="s">
        <v>368</v>
      </c>
      <c r="D125" s="22" t="s">
        <v>359</v>
      </c>
      <c r="E125" s="22" t="s">
        <v>7</v>
      </c>
      <c r="F125" s="23">
        <v>1649105</v>
      </c>
      <c r="G125" s="22" t="s">
        <v>360</v>
      </c>
      <c r="H125" s="22" t="s">
        <v>371</v>
      </c>
      <c r="I125" s="22" t="s">
        <v>362</v>
      </c>
      <c r="J125" s="22" t="s">
        <v>362</v>
      </c>
    </row>
    <row r="126" spans="1:10" x14ac:dyDescent="0.35">
      <c r="A126" s="20" t="s">
        <v>510</v>
      </c>
      <c r="B126" s="21">
        <v>44286</v>
      </c>
      <c r="C126" s="22" t="s">
        <v>358</v>
      </c>
      <c r="D126" s="22" t="s">
        <v>359</v>
      </c>
      <c r="E126" s="22" t="s">
        <v>7</v>
      </c>
      <c r="F126" s="23">
        <v>2329500</v>
      </c>
      <c r="G126" s="22" t="s">
        <v>360</v>
      </c>
      <c r="H126" s="24" t="s">
        <v>365</v>
      </c>
      <c r="I126" s="22" t="s">
        <v>362</v>
      </c>
      <c r="J126" s="22" t="s">
        <v>362</v>
      </c>
    </row>
    <row r="127" spans="1:10" x14ac:dyDescent="0.35">
      <c r="A127" s="20" t="s">
        <v>511</v>
      </c>
      <c r="B127" s="21">
        <v>44289</v>
      </c>
      <c r="C127" s="22" t="s">
        <v>358</v>
      </c>
      <c r="D127" s="22" t="s">
        <v>359</v>
      </c>
      <c r="E127" s="22" t="s">
        <v>7</v>
      </c>
      <c r="F127" s="23">
        <v>721500</v>
      </c>
      <c r="G127" s="22" t="s">
        <v>360</v>
      </c>
      <c r="H127" s="24" t="s">
        <v>365</v>
      </c>
      <c r="I127" s="22" t="s">
        <v>366</v>
      </c>
      <c r="J127" s="22" t="s">
        <v>366</v>
      </c>
    </row>
    <row r="128" spans="1:10" x14ac:dyDescent="0.35">
      <c r="A128" s="20" t="s">
        <v>512</v>
      </c>
      <c r="B128" s="21">
        <v>44291</v>
      </c>
      <c r="C128" s="22" t="s">
        <v>358</v>
      </c>
      <c r="D128" s="22" t="s">
        <v>389</v>
      </c>
      <c r="E128" s="22" t="s">
        <v>7</v>
      </c>
      <c r="F128" s="23">
        <v>2455000</v>
      </c>
      <c r="G128" s="22" t="s">
        <v>360</v>
      </c>
      <c r="H128" s="24" t="s">
        <v>365</v>
      </c>
      <c r="I128" s="22" t="s">
        <v>366</v>
      </c>
      <c r="J128" s="22" t="s">
        <v>366</v>
      </c>
    </row>
    <row r="129" spans="1:10" x14ac:dyDescent="0.35">
      <c r="A129" s="20" t="s">
        <v>513</v>
      </c>
      <c r="B129" s="21">
        <v>44292</v>
      </c>
      <c r="C129" s="22" t="s">
        <v>358</v>
      </c>
      <c r="D129" s="22" t="s">
        <v>389</v>
      </c>
      <c r="E129" s="22" t="s">
        <v>7</v>
      </c>
      <c r="F129" s="23">
        <v>3363463</v>
      </c>
      <c r="G129" s="22" t="s">
        <v>360</v>
      </c>
      <c r="H129" s="22" t="s">
        <v>371</v>
      </c>
      <c r="I129" s="22" t="s">
        <v>366</v>
      </c>
      <c r="J129" s="22" t="s">
        <v>362</v>
      </c>
    </row>
    <row r="130" spans="1:10" x14ac:dyDescent="0.35">
      <c r="A130" s="20" t="s">
        <v>514</v>
      </c>
      <c r="B130" s="21">
        <v>44293</v>
      </c>
      <c r="C130" s="22" t="s">
        <v>368</v>
      </c>
      <c r="D130" s="22" t="s">
        <v>369</v>
      </c>
      <c r="E130" s="22" t="s">
        <v>370</v>
      </c>
      <c r="F130" s="23">
        <v>1568100</v>
      </c>
      <c r="G130" s="22" t="s">
        <v>360</v>
      </c>
      <c r="H130" s="22" t="s">
        <v>371</v>
      </c>
      <c r="I130" s="22" t="s">
        <v>362</v>
      </c>
      <c r="J130" s="22" t="s">
        <v>362</v>
      </c>
    </row>
    <row r="131" spans="1:10" x14ac:dyDescent="0.35">
      <c r="A131" s="20" t="s">
        <v>515</v>
      </c>
      <c r="B131" s="21">
        <v>44293</v>
      </c>
      <c r="C131" s="22" t="s">
        <v>358</v>
      </c>
      <c r="D131" s="22" t="s">
        <v>369</v>
      </c>
      <c r="E131" s="22" t="s">
        <v>370</v>
      </c>
      <c r="F131" s="23">
        <v>2063960</v>
      </c>
      <c r="G131" s="22" t="s">
        <v>374</v>
      </c>
      <c r="H131" s="22" t="s">
        <v>394</v>
      </c>
      <c r="I131" s="22" t="s">
        <v>362</v>
      </c>
      <c r="J131" s="22" t="s">
        <v>362</v>
      </c>
    </row>
    <row r="132" spans="1:10" x14ac:dyDescent="0.35">
      <c r="A132" s="20" t="s">
        <v>516</v>
      </c>
      <c r="B132" s="21">
        <v>44293</v>
      </c>
      <c r="C132" s="22" t="s">
        <v>358</v>
      </c>
      <c r="D132" s="22" t="s">
        <v>398</v>
      </c>
      <c r="E132" s="22" t="s">
        <v>399</v>
      </c>
      <c r="F132" s="23">
        <v>1806500</v>
      </c>
      <c r="G132" s="22" t="s">
        <v>360</v>
      </c>
      <c r="H132" s="24" t="s">
        <v>365</v>
      </c>
      <c r="I132" s="22" t="s">
        <v>362</v>
      </c>
      <c r="J132" s="22" t="s">
        <v>366</v>
      </c>
    </row>
    <row r="133" spans="1:10" x14ac:dyDescent="0.35">
      <c r="A133" s="20" t="s">
        <v>517</v>
      </c>
      <c r="B133" s="21">
        <v>44293</v>
      </c>
      <c r="C133" s="22" t="s">
        <v>358</v>
      </c>
      <c r="D133" s="22" t="s">
        <v>359</v>
      </c>
      <c r="E133" s="22" t="s">
        <v>7</v>
      </c>
      <c r="F133" s="23">
        <v>49837500</v>
      </c>
      <c r="G133" s="22" t="s">
        <v>364</v>
      </c>
      <c r="H133" s="24" t="s">
        <v>365</v>
      </c>
      <c r="I133" s="22" t="s">
        <v>366</v>
      </c>
      <c r="J133" s="22" t="s">
        <v>366</v>
      </c>
    </row>
    <row r="134" spans="1:10" x14ac:dyDescent="0.35">
      <c r="A134" s="20" t="s">
        <v>518</v>
      </c>
      <c r="B134" s="21">
        <v>44295</v>
      </c>
      <c r="C134" s="22" t="s">
        <v>368</v>
      </c>
      <c r="D134" s="22" t="s">
        <v>359</v>
      </c>
      <c r="E134" s="22" t="s">
        <v>7</v>
      </c>
      <c r="F134" s="23">
        <v>2244800</v>
      </c>
      <c r="G134" s="22" t="s">
        <v>360</v>
      </c>
      <c r="H134" s="22" t="s">
        <v>371</v>
      </c>
      <c r="I134" s="22" t="s">
        <v>362</v>
      </c>
      <c r="J134" s="22" t="s">
        <v>362</v>
      </c>
    </row>
    <row r="135" spans="1:10" x14ac:dyDescent="0.35">
      <c r="A135" s="20" t="s">
        <v>519</v>
      </c>
      <c r="B135" s="21">
        <v>44296</v>
      </c>
      <c r="C135" s="22" t="s">
        <v>358</v>
      </c>
      <c r="D135" s="22" t="s">
        <v>389</v>
      </c>
      <c r="E135" s="22" t="s">
        <v>7</v>
      </c>
      <c r="F135" s="23">
        <v>10346950</v>
      </c>
      <c r="G135" s="22" t="s">
        <v>360</v>
      </c>
      <c r="H135" s="24" t="s">
        <v>379</v>
      </c>
      <c r="I135" s="22" t="s">
        <v>362</v>
      </c>
      <c r="J135" s="22" t="s">
        <v>366</v>
      </c>
    </row>
    <row r="136" spans="1:10" x14ac:dyDescent="0.35">
      <c r="A136" s="20" t="s">
        <v>520</v>
      </c>
      <c r="B136" s="21">
        <v>44297</v>
      </c>
      <c r="C136" s="22" t="s">
        <v>358</v>
      </c>
      <c r="D136" s="22" t="s">
        <v>389</v>
      </c>
      <c r="E136" s="22" t="s">
        <v>7</v>
      </c>
      <c r="F136" s="23">
        <v>8150000</v>
      </c>
      <c r="G136" s="22" t="s">
        <v>360</v>
      </c>
      <c r="H136" s="24" t="s">
        <v>365</v>
      </c>
      <c r="I136" s="22" t="s">
        <v>362</v>
      </c>
      <c r="J136" s="22" t="s">
        <v>366</v>
      </c>
    </row>
    <row r="137" spans="1:10" x14ac:dyDescent="0.35">
      <c r="A137" s="20" t="s">
        <v>521</v>
      </c>
      <c r="B137" s="21">
        <v>44297</v>
      </c>
      <c r="C137" s="22" t="s">
        <v>358</v>
      </c>
      <c r="D137" s="22" t="s">
        <v>359</v>
      </c>
      <c r="E137" s="22" t="s">
        <v>7</v>
      </c>
      <c r="F137" s="23">
        <v>1697200</v>
      </c>
      <c r="G137" s="22" t="s">
        <v>360</v>
      </c>
      <c r="H137" s="22" t="s">
        <v>383</v>
      </c>
      <c r="I137" s="22" t="s">
        <v>362</v>
      </c>
      <c r="J137" s="22" t="s">
        <v>362</v>
      </c>
    </row>
    <row r="138" spans="1:10" x14ac:dyDescent="0.35">
      <c r="A138" s="20" t="s">
        <v>522</v>
      </c>
      <c r="B138" s="21">
        <v>44301</v>
      </c>
      <c r="C138" s="22" t="s">
        <v>358</v>
      </c>
      <c r="D138" s="22" t="s">
        <v>398</v>
      </c>
      <c r="E138" s="22" t="s">
        <v>399</v>
      </c>
      <c r="F138" s="23">
        <v>3334353</v>
      </c>
      <c r="G138" s="22" t="s">
        <v>408</v>
      </c>
      <c r="H138" s="22" t="s">
        <v>371</v>
      </c>
      <c r="I138" s="22" t="s">
        <v>366</v>
      </c>
      <c r="J138" s="22" t="s">
        <v>366</v>
      </c>
    </row>
    <row r="139" spans="1:10" x14ac:dyDescent="0.35">
      <c r="A139" s="20" t="s">
        <v>523</v>
      </c>
      <c r="B139" s="21">
        <v>44301</v>
      </c>
      <c r="C139" s="22" t="s">
        <v>368</v>
      </c>
      <c r="D139" s="22" t="s">
        <v>369</v>
      </c>
      <c r="E139" s="22" t="s">
        <v>370</v>
      </c>
      <c r="F139" s="23">
        <v>6020060</v>
      </c>
      <c r="G139" s="22" t="s">
        <v>374</v>
      </c>
      <c r="H139" s="22" t="s">
        <v>371</v>
      </c>
      <c r="I139" s="22" t="s">
        <v>362</v>
      </c>
      <c r="J139" s="22" t="s">
        <v>362</v>
      </c>
    </row>
    <row r="140" spans="1:10" x14ac:dyDescent="0.35">
      <c r="A140" s="20" t="s">
        <v>524</v>
      </c>
      <c r="B140" s="21">
        <v>44302</v>
      </c>
      <c r="C140" s="22" t="s">
        <v>358</v>
      </c>
      <c r="D140" s="22" t="s">
        <v>359</v>
      </c>
      <c r="E140" s="22" t="s">
        <v>7</v>
      </c>
      <c r="F140" s="23">
        <v>1381370</v>
      </c>
      <c r="G140" s="22" t="s">
        <v>360</v>
      </c>
      <c r="H140" s="22" t="s">
        <v>394</v>
      </c>
      <c r="I140" s="22" t="s">
        <v>362</v>
      </c>
      <c r="J140" s="22" t="s">
        <v>362</v>
      </c>
    </row>
    <row r="141" spans="1:10" x14ac:dyDescent="0.35">
      <c r="A141" s="20" t="s">
        <v>525</v>
      </c>
      <c r="B141" s="21">
        <v>44302</v>
      </c>
      <c r="C141" s="22" t="s">
        <v>358</v>
      </c>
      <c r="D141" s="22" t="s">
        <v>359</v>
      </c>
      <c r="E141" s="22" t="s">
        <v>7</v>
      </c>
      <c r="F141" s="23">
        <v>2442400</v>
      </c>
      <c r="G141" s="22" t="s">
        <v>360</v>
      </c>
      <c r="H141" s="22" t="s">
        <v>361</v>
      </c>
      <c r="I141" s="22" t="s">
        <v>362</v>
      </c>
      <c r="J141" s="22" t="s">
        <v>362</v>
      </c>
    </row>
    <row r="142" spans="1:10" x14ac:dyDescent="0.35">
      <c r="A142" s="20" t="s">
        <v>526</v>
      </c>
      <c r="B142" s="21">
        <v>44302</v>
      </c>
      <c r="C142" s="22" t="s">
        <v>358</v>
      </c>
      <c r="D142" s="22" t="s">
        <v>389</v>
      </c>
      <c r="E142" s="22" t="s">
        <v>7</v>
      </c>
      <c r="F142" s="23">
        <v>4193603</v>
      </c>
      <c r="G142" s="22" t="s">
        <v>360</v>
      </c>
      <c r="H142" s="22" t="s">
        <v>371</v>
      </c>
      <c r="I142" s="22" t="s">
        <v>366</v>
      </c>
      <c r="J142" s="22" t="s">
        <v>362</v>
      </c>
    </row>
    <row r="143" spans="1:10" x14ac:dyDescent="0.35">
      <c r="A143" s="20" t="s">
        <v>527</v>
      </c>
      <c r="B143" s="21">
        <v>44303</v>
      </c>
      <c r="C143" s="22" t="s">
        <v>368</v>
      </c>
      <c r="D143" s="22" t="s">
        <v>369</v>
      </c>
      <c r="E143" s="22" t="s">
        <v>370</v>
      </c>
      <c r="F143" s="23">
        <v>3725520</v>
      </c>
      <c r="G143" s="22" t="s">
        <v>374</v>
      </c>
      <c r="H143" s="22" t="s">
        <v>371</v>
      </c>
      <c r="I143" s="22" t="s">
        <v>362</v>
      </c>
      <c r="J143" s="22" t="s">
        <v>362</v>
      </c>
    </row>
    <row r="144" spans="1:10" x14ac:dyDescent="0.35">
      <c r="A144" s="20" t="s">
        <v>528</v>
      </c>
      <c r="B144" s="21">
        <v>44303</v>
      </c>
      <c r="C144" s="22" t="s">
        <v>358</v>
      </c>
      <c r="D144" s="22" t="s">
        <v>359</v>
      </c>
      <c r="E144" s="22" t="s">
        <v>7</v>
      </c>
      <c r="F144" s="23">
        <v>7394300</v>
      </c>
      <c r="G144" s="22" t="s">
        <v>360</v>
      </c>
      <c r="H144" s="24" t="s">
        <v>365</v>
      </c>
      <c r="I144" s="22" t="s">
        <v>366</v>
      </c>
      <c r="J144" s="22" t="s">
        <v>366</v>
      </c>
    </row>
    <row r="145" spans="1:10" x14ac:dyDescent="0.35">
      <c r="A145" s="20" t="s">
        <v>529</v>
      </c>
      <c r="B145" s="21">
        <v>44303</v>
      </c>
      <c r="C145" s="22" t="s">
        <v>358</v>
      </c>
      <c r="D145" s="22" t="s">
        <v>359</v>
      </c>
      <c r="E145" s="22" t="s">
        <v>7</v>
      </c>
      <c r="F145" s="23">
        <v>2402500</v>
      </c>
      <c r="G145" s="22" t="s">
        <v>360</v>
      </c>
      <c r="H145" s="24" t="s">
        <v>365</v>
      </c>
      <c r="I145" s="22" t="s">
        <v>366</v>
      </c>
      <c r="J145" s="22" t="s">
        <v>366</v>
      </c>
    </row>
    <row r="146" spans="1:10" x14ac:dyDescent="0.35">
      <c r="A146" s="20" t="s">
        <v>530</v>
      </c>
      <c r="B146" s="21">
        <v>44303</v>
      </c>
      <c r="C146" s="22" t="s">
        <v>358</v>
      </c>
      <c r="D146" s="22" t="s">
        <v>389</v>
      </c>
      <c r="E146" s="22" t="s">
        <v>7</v>
      </c>
      <c r="F146" s="23">
        <v>1693000</v>
      </c>
      <c r="G146" s="22" t="s">
        <v>360</v>
      </c>
      <c r="H146" s="22" t="s">
        <v>371</v>
      </c>
      <c r="I146" s="22" t="s">
        <v>366</v>
      </c>
      <c r="J146" s="22" t="s">
        <v>362</v>
      </c>
    </row>
    <row r="147" spans="1:10" ht="26" x14ac:dyDescent="0.35">
      <c r="A147" s="20" t="s">
        <v>531</v>
      </c>
      <c r="B147" s="21">
        <v>44304</v>
      </c>
      <c r="C147" s="22" t="s">
        <v>358</v>
      </c>
      <c r="D147" s="22" t="s">
        <v>389</v>
      </c>
      <c r="E147" s="22" t="s">
        <v>7</v>
      </c>
      <c r="F147" s="23">
        <v>9148076</v>
      </c>
      <c r="G147" s="22" t="s">
        <v>360</v>
      </c>
      <c r="H147" s="22" t="s">
        <v>435</v>
      </c>
      <c r="I147" s="22" t="s">
        <v>366</v>
      </c>
      <c r="J147" s="22" t="s">
        <v>366</v>
      </c>
    </row>
    <row r="148" spans="1:10" x14ac:dyDescent="0.35">
      <c r="A148" s="20" t="s">
        <v>532</v>
      </c>
      <c r="B148" s="21">
        <v>44304</v>
      </c>
      <c r="C148" s="22" t="s">
        <v>358</v>
      </c>
      <c r="D148" s="22" t="s">
        <v>389</v>
      </c>
      <c r="E148" s="22" t="s">
        <v>7</v>
      </c>
      <c r="F148" s="23">
        <v>3950000</v>
      </c>
      <c r="G148" s="22" t="s">
        <v>360</v>
      </c>
      <c r="H148" s="24" t="s">
        <v>365</v>
      </c>
      <c r="I148" s="22" t="s">
        <v>366</v>
      </c>
      <c r="J148" s="22" t="s">
        <v>366</v>
      </c>
    </row>
    <row r="149" spans="1:10" x14ac:dyDescent="0.35">
      <c r="A149" s="20" t="s">
        <v>533</v>
      </c>
      <c r="B149" s="21">
        <v>44304</v>
      </c>
      <c r="C149" s="22" t="s">
        <v>358</v>
      </c>
      <c r="D149" s="22" t="s">
        <v>389</v>
      </c>
      <c r="E149" s="22" t="s">
        <v>7</v>
      </c>
      <c r="F149" s="23">
        <v>14183900</v>
      </c>
      <c r="G149" s="22" t="s">
        <v>360</v>
      </c>
      <c r="H149" s="24" t="s">
        <v>365</v>
      </c>
      <c r="I149" s="22" t="s">
        <v>366</v>
      </c>
      <c r="J149" s="22" t="s">
        <v>366</v>
      </c>
    </row>
    <row r="150" spans="1:10" x14ac:dyDescent="0.35">
      <c r="A150" s="20" t="s">
        <v>534</v>
      </c>
      <c r="B150" s="21">
        <v>44307</v>
      </c>
      <c r="C150" s="22" t="s">
        <v>358</v>
      </c>
      <c r="D150" s="22" t="s">
        <v>369</v>
      </c>
      <c r="E150" s="22" t="s">
        <v>370</v>
      </c>
      <c r="F150" s="23">
        <v>35245000</v>
      </c>
      <c r="G150" s="22" t="s">
        <v>374</v>
      </c>
      <c r="H150" s="24" t="s">
        <v>365</v>
      </c>
      <c r="I150" s="22" t="s">
        <v>366</v>
      </c>
      <c r="J150" s="22" t="s">
        <v>366</v>
      </c>
    </row>
    <row r="151" spans="1:10" x14ac:dyDescent="0.35">
      <c r="A151" s="20" t="s">
        <v>535</v>
      </c>
      <c r="B151" s="21">
        <v>44308</v>
      </c>
      <c r="C151" s="22" t="s">
        <v>358</v>
      </c>
      <c r="D151" s="22" t="s">
        <v>369</v>
      </c>
      <c r="E151" s="22" t="s">
        <v>370</v>
      </c>
      <c r="F151" s="23">
        <v>294700</v>
      </c>
      <c r="G151" s="22" t="s">
        <v>374</v>
      </c>
      <c r="H151" s="24" t="s">
        <v>379</v>
      </c>
      <c r="I151" s="22" t="s">
        <v>362</v>
      </c>
      <c r="J151" s="22" t="s">
        <v>362</v>
      </c>
    </row>
    <row r="152" spans="1:10" x14ac:dyDescent="0.35">
      <c r="A152" s="20" t="s">
        <v>536</v>
      </c>
      <c r="B152" s="21">
        <v>44311</v>
      </c>
      <c r="C152" s="22" t="s">
        <v>358</v>
      </c>
      <c r="D152" s="22" t="s">
        <v>401</v>
      </c>
      <c r="E152" s="22" t="s">
        <v>10</v>
      </c>
      <c r="F152" s="23">
        <v>4488000</v>
      </c>
      <c r="G152" s="22" t="s">
        <v>360</v>
      </c>
      <c r="H152" s="24" t="s">
        <v>365</v>
      </c>
      <c r="I152" s="22" t="s">
        <v>362</v>
      </c>
      <c r="J152" s="22" t="s">
        <v>362</v>
      </c>
    </row>
    <row r="153" spans="1:10" x14ac:dyDescent="0.35">
      <c r="A153" s="20" t="s">
        <v>537</v>
      </c>
      <c r="B153" s="21">
        <v>44311</v>
      </c>
      <c r="C153" s="22" t="s">
        <v>358</v>
      </c>
      <c r="D153" s="22" t="s">
        <v>389</v>
      </c>
      <c r="E153" s="22" t="s">
        <v>7</v>
      </c>
      <c r="F153" s="23">
        <v>1595500</v>
      </c>
      <c r="G153" s="22" t="s">
        <v>360</v>
      </c>
      <c r="H153" s="24" t="s">
        <v>379</v>
      </c>
      <c r="I153" s="22" t="s">
        <v>366</v>
      </c>
      <c r="J153" s="22" t="s">
        <v>366</v>
      </c>
    </row>
    <row r="154" spans="1:10" x14ac:dyDescent="0.35">
      <c r="A154" s="20" t="s">
        <v>538</v>
      </c>
      <c r="B154" s="21">
        <v>44311</v>
      </c>
      <c r="C154" s="22" t="s">
        <v>358</v>
      </c>
      <c r="D154" s="22" t="s">
        <v>539</v>
      </c>
      <c r="E154" s="22" t="s">
        <v>10</v>
      </c>
      <c r="F154" s="23">
        <v>394220</v>
      </c>
      <c r="G154" s="22" t="s">
        <v>360</v>
      </c>
      <c r="H154" s="22" t="s">
        <v>361</v>
      </c>
      <c r="I154" s="22" t="s">
        <v>362</v>
      </c>
      <c r="J154" s="22" t="s">
        <v>362</v>
      </c>
    </row>
    <row r="155" spans="1:10" x14ac:dyDescent="0.35">
      <c r="A155" s="20" t="s">
        <v>540</v>
      </c>
      <c r="B155" s="21">
        <v>44311</v>
      </c>
      <c r="C155" s="22" t="s">
        <v>358</v>
      </c>
      <c r="D155" s="22" t="s">
        <v>369</v>
      </c>
      <c r="E155" s="22" t="s">
        <v>370</v>
      </c>
      <c r="F155" s="23">
        <v>723900</v>
      </c>
      <c r="G155" s="22" t="s">
        <v>364</v>
      </c>
      <c r="H155" s="24" t="s">
        <v>379</v>
      </c>
      <c r="I155" s="22" t="s">
        <v>366</v>
      </c>
      <c r="J155" s="22" t="s">
        <v>366</v>
      </c>
    </row>
    <row r="156" spans="1:10" x14ac:dyDescent="0.35">
      <c r="A156" s="20" t="s">
        <v>541</v>
      </c>
      <c r="B156" s="21">
        <v>44311</v>
      </c>
      <c r="C156" s="22" t="s">
        <v>368</v>
      </c>
      <c r="D156" s="22" t="s">
        <v>359</v>
      </c>
      <c r="E156" s="22" t="s">
        <v>7</v>
      </c>
      <c r="F156" s="23">
        <v>2006700</v>
      </c>
      <c r="G156" s="22" t="s">
        <v>360</v>
      </c>
      <c r="H156" s="22" t="s">
        <v>371</v>
      </c>
      <c r="I156" s="22" t="s">
        <v>362</v>
      </c>
      <c r="J156" s="22" t="s">
        <v>362</v>
      </c>
    </row>
    <row r="157" spans="1:10" x14ac:dyDescent="0.35">
      <c r="A157" s="20" t="s">
        <v>542</v>
      </c>
      <c r="B157" s="21">
        <v>44312</v>
      </c>
      <c r="C157" s="22" t="s">
        <v>358</v>
      </c>
      <c r="D157" s="22" t="s">
        <v>369</v>
      </c>
      <c r="E157" s="22" t="s">
        <v>370</v>
      </c>
      <c r="F157" s="23">
        <v>979572</v>
      </c>
      <c r="G157" s="22" t="s">
        <v>360</v>
      </c>
      <c r="H157" s="22" t="s">
        <v>361</v>
      </c>
      <c r="I157" s="22" t="s">
        <v>362</v>
      </c>
      <c r="J157" s="22" t="s">
        <v>362</v>
      </c>
    </row>
    <row r="158" spans="1:10" x14ac:dyDescent="0.35">
      <c r="A158" s="20" t="s">
        <v>543</v>
      </c>
      <c r="B158" s="21">
        <v>44313</v>
      </c>
      <c r="C158" s="22" t="s">
        <v>358</v>
      </c>
      <c r="D158" s="22" t="s">
        <v>359</v>
      </c>
      <c r="E158" s="22" t="s">
        <v>7</v>
      </c>
      <c r="F158" s="23">
        <v>5086300</v>
      </c>
      <c r="G158" s="22" t="s">
        <v>360</v>
      </c>
      <c r="H158" s="24" t="s">
        <v>379</v>
      </c>
      <c r="I158" s="22" t="s">
        <v>366</v>
      </c>
      <c r="J158" s="22" t="s">
        <v>366</v>
      </c>
    </row>
    <row r="159" spans="1:10" x14ac:dyDescent="0.35">
      <c r="A159" s="20" t="s">
        <v>544</v>
      </c>
      <c r="B159" s="21">
        <v>44315</v>
      </c>
      <c r="C159" s="22" t="s">
        <v>368</v>
      </c>
      <c r="D159" s="22" t="s">
        <v>359</v>
      </c>
      <c r="E159" s="22" t="s">
        <v>7</v>
      </c>
      <c r="F159" s="23">
        <v>4353100</v>
      </c>
      <c r="G159" s="22" t="s">
        <v>360</v>
      </c>
      <c r="H159" s="22" t="s">
        <v>371</v>
      </c>
      <c r="I159" s="22" t="s">
        <v>362</v>
      </c>
      <c r="J159" s="22" t="s">
        <v>362</v>
      </c>
    </row>
    <row r="160" spans="1:10" x14ac:dyDescent="0.35">
      <c r="A160" s="20" t="s">
        <v>545</v>
      </c>
      <c r="B160" s="21">
        <v>44316</v>
      </c>
      <c r="C160" s="22" t="s">
        <v>358</v>
      </c>
      <c r="D160" s="22" t="s">
        <v>359</v>
      </c>
      <c r="E160" s="22" t="s">
        <v>7</v>
      </c>
      <c r="F160" s="23">
        <v>2056700</v>
      </c>
      <c r="G160" s="22" t="s">
        <v>360</v>
      </c>
      <c r="H160" s="22" t="s">
        <v>383</v>
      </c>
      <c r="I160" s="22" t="s">
        <v>366</v>
      </c>
      <c r="J160" s="22" t="s">
        <v>366</v>
      </c>
    </row>
    <row r="161" spans="1:10" x14ac:dyDescent="0.35">
      <c r="A161" s="20" t="s">
        <v>546</v>
      </c>
      <c r="B161" s="21">
        <v>44316</v>
      </c>
      <c r="C161" s="22" t="s">
        <v>358</v>
      </c>
      <c r="D161" s="22" t="s">
        <v>377</v>
      </c>
      <c r="E161" s="22" t="s">
        <v>370</v>
      </c>
      <c r="F161" s="23">
        <v>4886675</v>
      </c>
      <c r="G161" s="22" t="s">
        <v>374</v>
      </c>
      <c r="H161" s="24" t="s">
        <v>365</v>
      </c>
      <c r="I161" s="22" t="s">
        <v>362</v>
      </c>
      <c r="J161" s="22" t="s">
        <v>362</v>
      </c>
    </row>
    <row r="162" spans="1:10" x14ac:dyDescent="0.35">
      <c r="A162" s="20" t="s">
        <v>547</v>
      </c>
      <c r="B162" s="21">
        <v>44317</v>
      </c>
      <c r="C162" s="22" t="s">
        <v>368</v>
      </c>
      <c r="D162" s="22" t="s">
        <v>359</v>
      </c>
      <c r="E162" s="22" t="s">
        <v>7</v>
      </c>
      <c r="F162" s="23">
        <v>1973200</v>
      </c>
      <c r="G162" s="22" t="s">
        <v>360</v>
      </c>
      <c r="H162" s="22" t="s">
        <v>371</v>
      </c>
      <c r="I162" s="22" t="s">
        <v>362</v>
      </c>
      <c r="J162" s="22" t="s">
        <v>362</v>
      </c>
    </row>
    <row r="163" spans="1:10" x14ac:dyDescent="0.35">
      <c r="A163" s="20" t="s">
        <v>548</v>
      </c>
      <c r="B163" s="21">
        <v>44318</v>
      </c>
      <c r="C163" s="22" t="s">
        <v>358</v>
      </c>
      <c r="D163" s="22" t="s">
        <v>359</v>
      </c>
      <c r="E163" s="22" t="s">
        <v>7</v>
      </c>
      <c r="F163" s="23">
        <v>4156000</v>
      </c>
      <c r="G163" s="22" t="s">
        <v>374</v>
      </c>
      <c r="H163" s="22" t="s">
        <v>375</v>
      </c>
      <c r="I163" s="22" t="s">
        <v>366</v>
      </c>
      <c r="J163" s="22" t="s">
        <v>366</v>
      </c>
    </row>
    <row r="164" spans="1:10" x14ac:dyDescent="0.35">
      <c r="A164" s="20" t="s">
        <v>549</v>
      </c>
      <c r="B164" s="21">
        <v>44318</v>
      </c>
      <c r="C164" s="22" t="s">
        <v>358</v>
      </c>
      <c r="D164" s="22" t="s">
        <v>389</v>
      </c>
      <c r="E164" s="22" t="s">
        <v>7</v>
      </c>
      <c r="F164" s="23">
        <v>1045000</v>
      </c>
      <c r="G164" s="22" t="s">
        <v>360</v>
      </c>
      <c r="H164" s="24" t="s">
        <v>365</v>
      </c>
      <c r="I164" s="22" t="s">
        <v>366</v>
      </c>
      <c r="J164" s="22" t="s">
        <v>362</v>
      </c>
    </row>
    <row r="165" spans="1:10" x14ac:dyDescent="0.35">
      <c r="A165" s="20" t="s">
        <v>550</v>
      </c>
      <c r="B165" s="21">
        <v>44319</v>
      </c>
      <c r="C165" s="22" t="s">
        <v>358</v>
      </c>
      <c r="D165" s="22" t="s">
        <v>359</v>
      </c>
      <c r="E165" s="22" t="s">
        <v>7</v>
      </c>
      <c r="F165" s="23">
        <v>800000</v>
      </c>
      <c r="G165" s="22" t="s">
        <v>360</v>
      </c>
      <c r="H165" s="22" t="s">
        <v>353</v>
      </c>
      <c r="I165" s="22" t="s">
        <v>362</v>
      </c>
      <c r="J165" s="22" t="s">
        <v>362</v>
      </c>
    </row>
    <row r="166" spans="1:10" x14ac:dyDescent="0.35">
      <c r="A166" s="20" t="s">
        <v>551</v>
      </c>
      <c r="B166" s="21">
        <v>44319</v>
      </c>
      <c r="C166" s="22" t="s">
        <v>358</v>
      </c>
      <c r="D166" s="22" t="s">
        <v>389</v>
      </c>
      <c r="E166" s="22" t="s">
        <v>7</v>
      </c>
      <c r="F166" s="23">
        <v>4483000</v>
      </c>
      <c r="G166" s="22" t="s">
        <v>360</v>
      </c>
      <c r="H166" s="24" t="s">
        <v>379</v>
      </c>
      <c r="I166" s="22" t="s">
        <v>366</v>
      </c>
      <c r="J166" s="22" t="s">
        <v>366</v>
      </c>
    </row>
    <row r="167" spans="1:10" x14ac:dyDescent="0.35">
      <c r="A167" s="20" t="s">
        <v>552</v>
      </c>
      <c r="B167" s="21">
        <v>44320</v>
      </c>
      <c r="C167" s="22" t="s">
        <v>368</v>
      </c>
      <c r="D167" s="22" t="s">
        <v>359</v>
      </c>
      <c r="E167" s="22" t="s">
        <v>7</v>
      </c>
      <c r="F167" s="23">
        <v>3074775</v>
      </c>
      <c r="G167" s="22" t="s">
        <v>360</v>
      </c>
      <c r="H167" s="22" t="s">
        <v>371</v>
      </c>
      <c r="I167" s="22" t="s">
        <v>362</v>
      </c>
      <c r="J167" s="22" t="s">
        <v>362</v>
      </c>
    </row>
    <row r="168" spans="1:10" x14ac:dyDescent="0.35">
      <c r="A168" s="20" t="s">
        <v>553</v>
      </c>
      <c r="B168" s="21">
        <v>44322</v>
      </c>
      <c r="C168" s="22" t="s">
        <v>358</v>
      </c>
      <c r="D168" s="22" t="s">
        <v>554</v>
      </c>
      <c r="E168" s="22" t="s">
        <v>370</v>
      </c>
      <c r="F168" s="23">
        <v>1834200</v>
      </c>
      <c r="G168" s="22" t="s">
        <v>360</v>
      </c>
      <c r="H168" s="22" t="s">
        <v>375</v>
      </c>
      <c r="I168" s="22" t="s">
        <v>366</v>
      </c>
      <c r="J168" s="22" t="s">
        <v>366</v>
      </c>
    </row>
    <row r="169" spans="1:10" x14ac:dyDescent="0.35">
      <c r="A169" s="20" t="s">
        <v>555</v>
      </c>
      <c r="B169" s="21">
        <v>44322</v>
      </c>
      <c r="C169" s="22" t="s">
        <v>358</v>
      </c>
      <c r="D169" s="22" t="s">
        <v>359</v>
      </c>
      <c r="E169" s="22" t="s">
        <v>7</v>
      </c>
      <c r="F169" s="23">
        <v>13370000</v>
      </c>
      <c r="G169" s="22" t="s">
        <v>360</v>
      </c>
      <c r="H169" s="24" t="s">
        <v>365</v>
      </c>
      <c r="I169" s="22" t="s">
        <v>366</v>
      </c>
      <c r="J169" s="22" t="s">
        <v>366</v>
      </c>
    </row>
    <row r="170" spans="1:10" x14ac:dyDescent="0.35">
      <c r="A170" s="20" t="s">
        <v>556</v>
      </c>
      <c r="B170" s="21">
        <v>44322</v>
      </c>
      <c r="C170" s="22" t="s">
        <v>358</v>
      </c>
      <c r="D170" s="22" t="s">
        <v>389</v>
      </c>
      <c r="E170" s="22" t="s">
        <v>7</v>
      </c>
      <c r="F170" s="23">
        <v>14474600</v>
      </c>
      <c r="G170" s="22" t="s">
        <v>364</v>
      </c>
      <c r="H170" s="24" t="s">
        <v>365</v>
      </c>
      <c r="I170" s="22" t="s">
        <v>366</v>
      </c>
      <c r="J170" s="22" t="s">
        <v>366</v>
      </c>
    </row>
    <row r="171" spans="1:10" x14ac:dyDescent="0.35">
      <c r="A171" s="20" t="s">
        <v>557</v>
      </c>
      <c r="B171" s="21">
        <v>44322</v>
      </c>
      <c r="C171" s="22" t="s">
        <v>368</v>
      </c>
      <c r="D171" s="22" t="s">
        <v>369</v>
      </c>
      <c r="E171" s="22" t="s">
        <v>370</v>
      </c>
      <c r="F171" s="23">
        <v>2103390</v>
      </c>
      <c r="G171" s="22" t="s">
        <v>374</v>
      </c>
      <c r="H171" s="22" t="s">
        <v>371</v>
      </c>
      <c r="I171" s="22" t="s">
        <v>362</v>
      </c>
      <c r="J171" s="22" t="s">
        <v>362</v>
      </c>
    </row>
    <row r="172" spans="1:10" x14ac:dyDescent="0.35">
      <c r="A172" s="20" t="s">
        <v>558</v>
      </c>
      <c r="B172" s="21">
        <v>44323</v>
      </c>
      <c r="C172" s="22" t="s">
        <v>358</v>
      </c>
      <c r="D172" s="22" t="s">
        <v>369</v>
      </c>
      <c r="E172" s="22" t="s">
        <v>370</v>
      </c>
      <c r="F172" s="23">
        <v>7750100</v>
      </c>
      <c r="G172" s="22" t="s">
        <v>374</v>
      </c>
      <c r="H172" s="22" t="s">
        <v>383</v>
      </c>
      <c r="I172" s="22" t="s">
        <v>362</v>
      </c>
      <c r="J172" s="22" t="s">
        <v>362</v>
      </c>
    </row>
    <row r="173" spans="1:10" x14ac:dyDescent="0.35">
      <c r="A173" s="20" t="s">
        <v>559</v>
      </c>
      <c r="B173" s="21">
        <v>44323</v>
      </c>
      <c r="C173" s="22" t="s">
        <v>358</v>
      </c>
      <c r="D173" s="22" t="s">
        <v>359</v>
      </c>
      <c r="E173" s="22" t="s">
        <v>7</v>
      </c>
      <c r="F173" s="23">
        <v>9250000</v>
      </c>
      <c r="G173" s="22" t="s">
        <v>360</v>
      </c>
      <c r="H173" s="24" t="s">
        <v>379</v>
      </c>
      <c r="I173" s="22" t="s">
        <v>366</v>
      </c>
      <c r="J173" s="22" t="s">
        <v>366</v>
      </c>
    </row>
    <row r="174" spans="1:10" x14ac:dyDescent="0.35">
      <c r="A174" s="20" t="s">
        <v>560</v>
      </c>
      <c r="B174" s="21">
        <v>44324</v>
      </c>
      <c r="C174" s="22" t="s">
        <v>368</v>
      </c>
      <c r="D174" s="22" t="s">
        <v>369</v>
      </c>
      <c r="E174" s="22" t="s">
        <v>370</v>
      </c>
      <c r="F174" s="23">
        <v>2867650</v>
      </c>
      <c r="G174" s="22" t="s">
        <v>360</v>
      </c>
      <c r="H174" s="22" t="s">
        <v>371</v>
      </c>
      <c r="I174" s="22" t="s">
        <v>362</v>
      </c>
      <c r="J174" s="22" t="s">
        <v>362</v>
      </c>
    </row>
    <row r="175" spans="1:10" x14ac:dyDescent="0.35">
      <c r="A175" s="20" t="s">
        <v>561</v>
      </c>
      <c r="B175" s="21">
        <v>44324</v>
      </c>
      <c r="C175" s="22" t="s">
        <v>368</v>
      </c>
      <c r="D175" s="22" t="s">
        <v>369</v>
      </c>
      <c r="E175" s="22" t="s">
        <v>370</v>
      </c>
      <c r="F175" s="23">
        <v>2798650</v>
      </c>
      <c r="G175" s="22" t="s">
        <v>374</v>
      </c>
      <c r="H175" s="22" t="s">
        <v>371</v>
      </c>
      <c r="I175" s="22" t="s">
        <v>362</v>
      </c>
      <c r="J175" s="22" t="s">
        <v>362</v>
      </c>
    </row>
    <row r="176" spans="1:10" x14ac:dyDescent="0.35">
      <c r="A176" s="20" t="s">
        <v>562</v>
      </c>
      <c r="B176" s="21">
        <v>44324</v>
      </c>
      <c r="C176" s="22" t="s">
        <v>358</v>
      </c>
      <c r="D176" s="22" t="s">
        <v>359</v>
      </c>
      <c r="E176" s="22" t="s">
        <v>7</v>
      </c>
      <c r="F176" s="23">
        <v>2468300</v>
      </c>
      <c r="G176" s="22" t="s">
        <v>360</v>
      </c>
      <c r="H176" s="24" t="s">
        <v>365</v>
      </c>
      <c r="I176" s="22" t="s">
        <v>366</v>
      </c>
      <c r="J176" s="22" t="s">
        <v>366</v>
      </c>
    </row>
    <row r="177" spans="1:10" x14ac:dyDescent="0.35">
      <c r="A177" s="20" t="s">
        <v>563</v>
      </c>
      <c r="B177" s="21">
        <v>44325</v>
      </c>
      <c r="C177" s="22" t="s">
        <v>358</v>
      </c>
      <c r="D177" s="22" t="s">
        <v>359</v>
      </c>
      <c r="E177" s="22" t="s">
        <v>7</v>
      </c>
      <c r="F177" s="23">
        <v>270000</v>
      </c>
      <c r="G177" s="22" t="s">
        <v>374</v>
      </c>
      <c r="H177" s="22" t="s">
        <v>361</v>
      </c>
      <c r="I177" s="22" t="s">
        <v>362</v>
      </c>
      <c r="J177" s="22" t="s">
        <v>362</v>
      </c>
    </row>
    <row r="178" spans="1:10" x14ac:dyDescent="0.35">
      <c r="A178" s="20" t="s">
        <v>564</v>
      </c>
      <c r="B178" s="21">
        <v>44325</v>
      </c>
      <c r="C178" s="22" t="s">
        <v>358</v>
      </c>
      <c r="D178" s="22" t="s">
        <v>389</v>
      </c>
      <c r="E178" s="22" t="s">
        <v>7</v>
      </c>
      <c r="F178" s="23">
        <v>1374100</v>
      </c>
      <c r="G178" s="22" t="s">
        <v>374</v>
      </c>
      <c r="H178" s="24" t="s">
        <v>379</v>
      </c>
      <c r="I178" s="22" t="s">
        <v>366</v>
      </c>
      <c r="J178" s="22" t="s">
        <v>366</v>
      </c>
    </row>
    <row r="179" spans="1:10" x14ac:dyDescent="0.35">
      <c r="A179" s="20" t="s">
        <v>565</v>
      </c>
      <c r="B179" s="21">
        <v>44326</v>
      </c>
      <c r="C179" s="22" t="s">
        <v>358</v>
      </c>
      <c r="D179" s="22" t="s">
        <v>369</v>
      </c>
      <c r="E179" s="22" t="s">
        <v>370</v>
      </c>
      <c r="F179" s="23">
        <v>4077100</v>
      </c>
      <c r="G179" s="22" t="s">
        <v>374</v>
      </c>
      <c r="H179" s="24" t="s">
        <v>365</v>
      </c>
      <c r="I179" s="22" t="s">
        <v>366</v>
      </c>
      <c r="J179" s="22" t="s">
        <v>366</v>
      </c>
    </row>
    <row r="180" spans="1:10" x14ac:dyDescent="0.35">
      <c r="A180" s="20" t="s">
        <v>566</v>
      </c>
      <c r="B180" s="21">
        <v>44327</v>
      </c>
      <c r="C180" s="22" t="s">
        <v>368</v>
      </c>
      <c r="D180" s="22" t="s">
        <v>359</v>
      </c>
      <c r="E180" s="22" t="s">
        <v>7</v>
      </c>
      <c r="F180" s="23">
        <v>1651300</v>
      </c>
      <c r="G180" s="22" t="s">
        <v>360</v>
      </c>
      <c r="H180" s="22" t="s">
        <v>371</v>
      </c>
      <c r="I180" s="22" t="s">
        <v>362</v>
      </c>
      <c r="J180" s="22" t="s">
        <v>362</v>
      </c>
    </row>
    <row r="181" spans="1:10" x14ac:dyDescent="0.35">
      <c r="A181" s="20" t="s">
        <v>567</v>
      </c>
      <c r="B181" s="21">
        <v>44327</v>
      </c>
      <c r="C181" s="22" t="s">
        <v>358</v>
      </c>
      <c r="D181" s="22" t="s">
        <v>398</v>
      </c>
      <c r="E181" s="22" t="s">
        <v>399</v>
      </c>
      <c r="F181" s="23">
        <v>2785000</v>
      </c>
      <c r="G181" s="22" t="s">
        <v>360</v>
      </c>
      <c r="H181" s="22" t="s">
        <v>394</v>
      </c>
      <c r="I181" s="22" t="s">
        <v>362</v>
      </c>
      <c r="J181" s="22" t="s">
        <v>362</v>
      </c>
    </row>
    <row r="182" spans="1:10" x14ac:dyDescent="0.35">
      <c r="A182" s="20" t="s">
        <v>568</v>
      </c>
      <c r="B182" s="21">
        <v>44328</v>
      </c>
      <c r="C182" s="22" t="s">
        <v>358</v>
      </c>
      <c r="D182" s="22" t="s">
        <v>369</v>
      </c>
      <c r="E182" s="22" t="s">
        <v>370</v>
      </c>
      <c r="F182" s="23">
        <v>3086048</v>
      </c>
      <c r="G182" s="22" t="s">
        <v>360</v>
      </c>
      <c r="H182" s="22" t="s">
        <v>375</v>
      </c>
      <c r="I182" s="22" t="s">
        <v>366</v>
      </c>
      <c r="J182" s="22" t="s">
        <v>366</v>
      </c>
    </row>
    <row r="183" spans="1:10" x14ac:dyDescent="0.35">
      <c r="A183" s="20" t="s">
        <v>569</v>
      </c>
      <c r="B183" s="21">
        <v>44328</v>
      </c>
      <c r="C183" s="22" t="s">
        <v>358</v>
      </c>
      <c r="D183" s="22" t="s">
        <v>359</v>
      </c>
      <c r="E183" s="22" t="s">
        <v>7</v>
      </c>
      <c r="F183" s="23">
        <v>1974300</v>
      </c>
      <c r="G183" s="22" t="s">
        <v>374</v>
      </c>
      <c r="H183" s="22" t="s">
        <v>394</v>
      </c>
      <c r="I183" s="22" t="s">
        <v>366</v>
      </c>
      <c r="J183" s="22" t="s">
        <v>366</v>
      </c>
    </row>
    <row r="184" spans="1:10" x14ac:dyDescent="0.35">
      <c r="A184" s="20" t="s">
        <v>570</v>
      </c>
      <c r="B184" s="21">
        <v>44328</v>
      </c>
      <c r="C184" s="22" t="s">
        <v>368</v>
      </c>
      <c r="D184" s="22" t="s">
        <v>359</v>
      </c>
      <c r="E184" s="22" t="s">
        <v>7</v>
      </c>
      <c r="F184" s="23">
        <v>3660780</v>
      </c>
      <c r="G184" s="22" t="s">
        <v>360</v>
      </c>
      <c r="H184" s="22" t="s">
        <v>371</v>
      </c>
      <c r="I184" s="22" t="s">
        <v>362</v>
      </c>
      <c r="J184" s="22" t="s">
        <v>362</v>
      </c>
    </row>
    <row r="185" spans="1:10" x14ac:dyDescent="0.35">
      <c r="A185" s="20" t="s">
        <v>571</v>
      </c>
      <c r="B185" s="21">
        <v>44329</v>
      </c>
      <c r="C185" s="22" t="s">
        <v>358</v>
      </c>
      <c r="D185" s="22" t="s">
        <v>359</v>
      </c>
      <c r="E185" s="22" t="s">
        <v>7</v>
      </c>
      <c r="F185" s="23">
        <v>2550000</v>
      </c>
      <c r="G185" s="22" t="s">
        <v>360</v>
      </c>
      <c r="H185" s="24" t="s">
        <v>365</v>
      </c>
      <c r="I185" s="22" t="s">
        <v>366</v>
      </c>
      <c r="J185" s="22" t="s">
        <v>366</v>
      </c>
    </row>
    <row r="186" spans="1:10" x14ac:dyDescent="0.35">
      <c r="A186" s="20" t="s">
        <v>572</v>
      </c>
      <c r="B186" s="21">
        <v>44330</v>
      </c>
      <c r="C186" s="22" t="s">
        <v>358</v>
      </c>
      <c r="D186" s="22" t="s">
        <v>359</v>
      </c>
      <c r="E186" s="22" t="s">
        <v>7</v>
      </c>
      <c r="F186" s="23">
        <v>2730000</v>
      </c>
      <c r="G186" s="22" t="s">
        <v>408</v>
      </c>
      <c r="H186" s="22" t="s">
        <v>375</v>
      </c>
      <c r="I186" s="22" t="s">
        <v>366</v>
      </c>
      <c r="J186" s="22" t="s">
        <v>366</v>
      </c>
    </row>
    <row r="187" spans="1:10" x14ac:dyDescent="0.35">
      <c r="A187" s="20" t="s">
        <v>573</v>
      </c>
      <c r="B187" s="21">
        <v>44330</v>
      </c>
      <c r="C187" s="22" t="s">
        <v>358</v>
      </c>
      <c r="D187" s="22" t="s">
        <v>359</v>
      </c>
      <c r="E187" s="22" t="s">
        <v>7</v>
      </c>
      <c r="F187" s="23">
        <v>963100</v>
      </c>
      <c r="G187" s="22" t="s">
        <v>408</v>
      </c>
      <c r="H187" s="24" t="s">
        <v>365</v>
      </c>
      <c r="I187" s="22" t="s">
        <v>366</v>
      </c>
      <c r="J187" s="22" t="s">
        <v>366</v>
      </c>
    </row>
    <row r="188" spans="1:10" x14ac:dyDescent="0.35">
      <c r="A188" s="20" t="s">
        <v>574</v>
      </c>
      <c r="B188" s="21">
        <v>44331</v>
      </c>
      <c r="C188" s="22" t="s">
        <v>368</v>
      </c>
      <c r="D188" s="22" t="s">
        <v>359</v>
      </c>
      <c r="E188" s="22" t="s">
        <v>7</v>
      </c>
      <c r="F188" s="23">
        <v>1419500</v>
      </c>
      <c r="G188" s="22" t="s">
        <v>360</v>
      </c>
      <c r="H188" s="22" t="s">
        <v>371</v>
      </c>
      <c r="I188" s="22" t="s">
        <v>362</v>
      </c>
      <c r="J188" s="22" t="s">
        <v>362</v>
      </c>
    </row>
    <row r="189" spans="1:10" x14ac:dyDescent="0.35">
      <c r="A189" s="20" t="s">
        <v>575</v>
      </c>
      <c r="B189" s="21">
        <v>44332</v>
      </c>
      <c r="C189" s="22" t="s">
        <v>358</v>
      </c>
      <c r="D189" s="22" t="s">
        <v>359</v>
      </c>
      <c r="E189" s="22" t="s">
        <v>7</v>
      </c>
      <c r="F189" s="23">
        <v>2758482</v>
      </c>
      <c r="G189" s="22" t="s">
        <v>364</v>
      </c>
      <c r="H189" s="24" t="s">
        <v>365</v>
      </c>
      <c r="I189" s="22" t="s">
        <v>366</v>
      </c>
      <c r="J189" s="22" t="s">
        <v>366</v>
      </c>
    </row>
    <row r="190" spans="1:10" x14ac:dyDescent="0.35">
      <c r="A190" s="20" t="s">
        <v>576</v>
      </c>
      <c r="B190" s="21">
        <v>44332</v>
      </c>
      <c r="C190" s="22" t="s">
        <v>358</v>
      </c>
      <c r="D190" s="22" t="s">
        <v>401</v>
      </c>
      <c r="E190" s="22" t="s">
        <v>10</v>
      </c>
      <c r="F190" s="23">
        <v>661900</v>
      </c>
      <c r="G190" s="22" t="s">
        <v>360</v>
      </c>
      <c r="H190" s="24" t="s">
        <v>365</v>
      </c>
      <c r="I190" s="22" t="s">
        <v>362</v>
      </c>
      <c r="J190" s="22" t="s">
        <v>362</v>
      </c>
    </row>
    <row r="191" spans="1:10" x14ac:dyDescent="0.35">
      <c r="A191" s="20" t="s">
        <v>577</v>
      </c>
      <c r="B191" s="21">
        <v>44332</v>
      </c>
      <c r="C191" s="22" t="s">
        <v>358</v>
      </c>
      <c r="D191" s="22" t="s">
        <v>359</v>
      </c>
      <c r="E191" s="22" t="s">
        <v>7</v>
      </c>
      <c r="F191" s="23">
        <v>19451600</v>
      </c>
      <c r="G191" s="22" t="s">
        <v>360</v>
      </c>
      <c r="H191" s="24" t="s">
        <v>379</v>
      </c>
      <c r="I191" s="22" t="s">
        <v>366</v>
      </c>
      <c r="J191" s="22" t="s">
        <v>366</v>
      </c>
    </row>
    <row r="192" spans="1:10" x14ac:dyDescent="0.35">
      <c r="A192" s="20" t="s">
        <v>578</v>
      </c>
      <c r="B192" s="21">
        <v>44332</v>
      </c>
      <c r="C192" s="22" t="s">
        <v>358</v>
      </c>
      <c r="D192" s="22" t="s">
        <v>359</v>
      </c>
      <c r="E192" s="22" t="s">
        <v>7</v>
      </c>
      <c r="F192" s="23">
        <v>1292345</v>
      </c>
      <c r="G192" s="22" t="s">
        <v>360</v>
      </c>
      <c r="H192" s="24" t="s">
        <v>379</v>
      </c>
      <c r="I192" s="22" t="s">
        <v>362</v>
      </c>
      <c r="J192" s="22" t="s">
        <v>362</v>
      </c>
    </row>
    <row r="193" spans="1:10" x14ac:dyDescent="0.35">
      <c r="A193" s="20" t="s">
        <v>579</v>
      </c>
      <c r="B193" s="21">
        <v>44333</v>
      </c>
      <c r="C193" s="22" t="s">
        <v>358</v>
      </c>
      <c r="D193" s="22" t="s">
        <v>398</v>
      </c>
      <c r="E193" s="22" t="s">
        <v>399</v>
      </c>
      <c r="F193" s="23">
        <v>9702682</v>
      </c>
      <c r="G193" s="22" t="s">
        <v>360</v>
      </c>
      <c r="H193" s="24" t="s">
        <v>365</v>
      </c>
      <c r="I193" s="22" t="s">
        <v>362</v>
      </c>
      <c r="J193" s="22" t="s">
        <v>362</v>
      </c>
    </row>
    <row r="194" spans="1:10" x14ac:dyDescent="0.35">
      <c r="A194" s="20" t="s">
        <v>580</v>
      </c>
      <c r="B194" s="21">
        <v>44333</v>
      </c>
      <c r="C194" s="22" t="s">
        <v>358</v>
      </c>
      <c r="D194" s="22" t="s">
        <v>389</v>
      </c>
      <c r="E194" s="22" t="s">
        <v>7</v>
      </c>
      <c r="F194" s="23">
        <v>10198700</v>
      </c>
      <c r="G194" s="22" t="s">
        <v>364</v>
      </c>
      <c r="H194" s="24" t="s">
        <v>379</v>
      </c>
      <c r="I194" s="22" t="s">
        <v>366</v>
      </c>
      <c r="J194" s="22" t="s">
        <v>366</v>
      </c>
    </row>
    <row r="195" spans="1:10" x14ac:dyDescent="0.35">
      <c r="A195" s="20" t="s">
        <v>581</v>
      </c>
      <c r="B195" s="21">
        <v>44334</v>
      </c>
      <c r="C195" s="22" t="s">
        <v>358</v>
      </c>
      <c r="D195" s="22" t="s">
        <v>539</v>
      </c>
      <c r="E195" s="22" t="s">
        <v>10</v>
      </c>
      <c r="F195" s="23">
        <v>714000</v>
      </c>
      <c r="G195" s="22" t="s">
        <v>360</v>
      </c>
      <c r="H195" s="24" t="s">
        <v>365</v>
      </c>
      <c r="I195" s="22" t="s">
        <v>362</v>
      </c>
      <c r="J195" s="22" t="s">
        <v>362</v>
      </c>
    </row>
    <row r="196" spans="1:10" x14ac:dyDescent="0.35">
      <c r="A196" s="20" t="s">
        <v>582</v>
      </c>
      <c r="B196" s="21">
        <v>44334</v>
      </c>
      <c r="C196" s="22" t="s">
        <v>368</v>
      </c>
      <c r="D196" s="22" t="s">
        <v>398</v>
      </c>
      <c r="E196" s="22" t="s">
        <v>399</v>
      </c>
      <c r="F196" s="23">
        <v>2099525</v>
      </c>
      <c r="G196" s="22" t="s">
        <v>360</v>
      </c>
      <c r="H196" s="22" t="s">
        <v>371</v>
      </c>
      <c r="I196" s="22" t="s">
        <v>362</v>
      </c>
      <c r="J196" s="22" t="s">
        <v>362</v>
      </c>
    </row>
    <row r="197" spans="1:10" x14ac:dyDescent="0.35">
      <c r="A197" s="20" t="s">
        <v>583</v>
      </c>
      <c r="B197" s="21">
        <v>44334</v>
      </c>
      <c r="C197" s="22" t="s">
        <v>358</v>
      </c>
      <c r="D197" s="22" t="s">
        <v>389</v>
      </c>
      <c r="E197" s="22" t="s">
        <v>7</v>
      </c>
      <c r="F197" s="23">
        <v>16200000</v>
      </c>
      <c r="G197" s="22" t="s">
        <v>360</v>
      </c>
      <c r="H197" s="24" t="s">
        <v>379</v>
      </c>
      <c r="I197" s="22" t="s">
        <v>366</v>
      </c>
      <c r="J197" s="22" t="s">
        <v>366</v>
      </c>
    </row>
    <row r="198" spans="1:10" x14ac:dyDescent="0.35">
      <c r="A198" s="20" t="s">
        <v>584</v>
      </c>
      <c r="B198" s="21">
        <v>44335</v>
      </c>
      <c r="C198" s="22" t="s">
        <v>358</v>
      </c>
      <c r="D198" s="22" t="s">
        <v>359</v>
      </c>
      <c r="E198" s="22" t="s">
        <v>7</v>
      </c>
      <c r="F198" s="23">
        <v>2570600</v>
      </c>
      <c r="G198" s="22" t="s">
        <v>374</v>
      </c>
      <c r="H198" s="24" t="s">
        <v>379</v>
      </c>
      <c r="I198" s="22" t="s">
        <v>366</v>
      </c>
      <c r="J198" s="22" t="s">
        <v>366</v>
      </c>
    </row>
    <row r="199" spans="1:10" x14ac:dyDescent="0.35">
      <c r="A199" s="20" t="s">
        <v>585</v>
      </c>
      <c r="B199" s="21">
        <v>44336</v>
      </c>
      <c r="C199" s="22" t="s">
        <v>358</v>
      </c>
      <c r="D199" s="22" t="s">
        <v>359</v>
      </c>
      <c r="E199" s="22" t="s">
        <v>7</v>
      </c>
      <c r="F199" s="23">
        <v>1280000</v>
      </c>
      <c r="G199" s="22" t="s">
        <v>364</v>
      </c>
      <c r="H199" s="22" t="s">
        <v>375</v>
      </c>
      <c r="I199" s="22" t="s">
        <v>366</v>
      </c>
      <c r="J199" s="22" t="s">
        <v>366</v>
      </c>
    </row>
    <row r="200" spans="1:10" x14ac:dyDescent="0.35">
      <c r="A200" s="20" t="s">
        <v>586</v>
      </c>
      <c r="B200" s="21">
        <v>44336</v>
      </c>
      <c r="C200" s="22" t="s">
        <v>358</v>
      </c>
      <c r="D200" s="22" t="s">
        <v>359</v>
      </c>
      <c r="E200" s="22" t="s">
        <v>7</v>
      </c>
      <c r="F200" s="23">
        <v>205000</v>
      </c>
      <c r="G200" s="22" t="s">
        <v>364</v>
      </c>
      <c r="H200" s="22" t="s">
        <v>361</v>
      </c>
      <c r="I200" s="22" t="s">
        <v>362</v>
      </c>
      <c r="J200" s="22" t="s">
        <v>362</v>
      </c>
    </row>
    <row r="201" spans="1:10" x14ac:dyDescent="0.35">
      <c r="A201" s="20" t="s">
        <v>587</v>
      </c>
      <c r="B201" s="21">
        <v>44337</v>
      </c>
      <c r="C201" s="22" t="s">
        <v>358</v>
      </c>
      <c r="D201" s="22" t="s">
        <v>401</v>
      </c>
      <c r="E201" s="22" t="s">
        <v>10</v>
      </c>
      <c r="F201" s="23">
        <v>1760800</v>
      </c>
      <c r="G201" s="22" t="s">
        <v>360</v>
      </c>
      <c r="H201" s="24" t="s">
        <v>365</v>
      </c>
      <c r="I201" s="22" t="s">
        <v>362</v>
      </c>
      <c r="J201" s="22" t="s">
        <v>362</v>
      </c>
    </row>
    <row r="202" spans="1:10" x14ac:dyDescent="0.35">
      <c r="A202" s="20" t="s">
        <v>588</v>
      </c>
      <c r="B202" s="21">
        <v>44337</v>
      </c>
      <c r="C202" s="22" t="s">
        <v>358</v>
      </c>
      <c r="D202" s="22" t="s">
        <v>389</v>
      </c>
      <c r="E202" s="22" t="s">
        <v>7</v>
      </c>
      <c r="F202" s="23">
        <v>2812559</v>
      </c>
      <c r="G202" s="22" t="s">
        <v>360</v>
      </c>
      <c r="H202" s="22" t="s">
        <v>371</v>
      </c>
      <c r="I202" s="22" t="s">
        <v>362</v>
      </c>
      <c r="J202" s="22" t="s">
        <v>362</v>
      </c>
    </row>
    <row r="203" spans="1:10" x14ac:dyDescent="0.35">
      <c r="A203" s="20" t="s">
        <v>589</v>
      </c>
      <c r="B203" s="21">
        <v>44337</v>
      </c>
      <c r="C203" s="22" t="s">
        <v>368</v>
      </c>
      <c r="D203" s="22" t="s">
        <v>359</v>
      </c>
      <c r="E203" s="22" t="s">
        <v>7</v>
      </c>
      <c r="F203" s="23">
        <v>3943000</v>
      </c>
      <c r="G203" s="22" t="s">
        <v>360</v>
      </c>
      <c r="H203" s="22" t="s">
        <v>371</v>
      </c>
      <c r="I203" s="22" t="s">
        <v>362</v>
      </c>
      <c r="J203" s="22" t="s">
        <v>362</v>
      </c>
    </row>
    <row r="204" spans="1:10" x14ac:dyDescent="0.35">
      <c r="A204" s="20" t="s">
        <v>590</v>
      </c>
      <c r="B204" s="21">
        <v>44337</v>
      </c>
      <c r="C204" s="22" t="s">
        <v>358</v>
      </c>
      <c r="D204" s="22" t="s">
        <v>359</v>
      </c>
      <c r="E204" s="22" t="s">
        <v>7</v>
      </c>
      <c r="F204" s="23">
        <v>3107790</v>
      </c>
      <c r="G204" s="22" t="s">
        <v>374</v>
      </c>
      <c r="H204" s="24" t="s">
        <v>379</v>
      </c>
      <c r="I204" s="22" t="s">
        <v>362</v>
      </c>
      <c r="J204" s="22" t="s">
        <v>366</v>
      </c>
    </row>
    <row r="205" spans="1:10" x14ac:dyDescent="0.35">
      <c r="A205" s="20" t="s">
        <v>591</v>
      </c>
      <c r="B205" s="21">
        <v>44337</v>
      </c>
      <c r="C205" s="22" t="s">
        <v>358</v>
      </c>
      <c r="D205" s="22" t="s">
        <v>359</v>
      </c>
      <c r="E205" s="22" t="s">
        <v>7</v>
      </c>
      <c r="F205" s="23">
        <v>9448200</v>
      </c>
      <c r="G205" s="22" t="s">
        <v>360</v>
      </c>
      <c r="H205" s="24" t="s">
        <v>365</v>
      </c>
      <c r="I205" s="22" t="s">
        <v>366</v>
      </c>
      <c r="J205" s="22" t="s">
        <v>366</v>
      </c>
    </row>
    <row r="206" spans="1:10" ht="26" x14ac:dyDescent="0.35">
      <c r="A206" s="20" t="s">
        <v>592</v>
      </c>
      <c r="B206" s="21">
        <v>44338</v>
      </c>
      <c r="C206" s="22" t="s">
        <v>368</v>
      </c>
      <c r="D206" s="22" t="s">
        <v>539</v>
      </c>
      <c r="E206" s="22" t="s">
        <v>10</v>
      </c>
      <c r="F206" s="23">
        <v>10617800</v>
      </c>
      <c r="G206" s="22" t="s">
        <v>360</v>
      </c>
      <c r="H206" s="22" t="s">
        <v>435</v>
      </c>
      <c r="I206" s="22" t="s">
        <v>366</v>
      </c>
      <c r="J206" s="22" t="s">
        <v>366</v>
      </c>
    </row>
    <row r="207" spans="1:10" x14ac:dyDescent="0.35">
      <c r="A207" s="20" t="s">
        <v>593</v>
      </c>
      <c r="B207" s="21">
        <v>44338</v>
      </c>
      <c r="C207" s="22" t="s">
        <v>358</v>
      </c>
      <c r="D207" s="22" t="s">
        <v>359</v>
      </c>
      <c r="E207" s="22" t="s">
        <v>7</v>
      </c>
      <c r="F207" s="23">
        <v>847300</v>
      </c>
      <c r="G207" s="22" t="s">
        <v>360</v>
      </c>
      <c r="H207" s="24" t="s">
        <v>365</v>
      </c>
      <c r="I207" s="22" t="s">
        <v>366</v>
      </c>
      <c r="J207" s="22" t="s">
        <v>366</v>
      </c>
    </row>
    <row r="208" spans="1:10" x14ac:dyDescent="0.35">
      <c r="A208" s="20" t="s">
        <v>594</v>
      </c>
      <c r="B208" s="21">
        <v>44338</v>
      </c>
      <c r="C208" s="22" t="s">
        <v>358</v>
      </c>
      <c r="D208" s="22" t="s">
        <v>389</v>
      </c>
      <c r="E208" s="22" t="s">
        <v>7</v>
      </c>
      <c r="F208" s="23">
        <v>400000</v>
      </c>
      <c r="G208" s="22" t="s">
        <v>374</v>
      </c>
      <c r="H208" s="24" t="s">
        <v>379</v>
      </c>
      <c r="I208" s="22" t="s">
        <v>362</v>
      </c>
      <c r="J208" s="22" t="s">
        <v>366</v>
      </c>
    </row>
    <row r="209" spans="1:10" x14ac:dyDescent="0.35">
      <c r="A209" s="20" t="s">
        <v>595</v>
      </c>
      <c r="B209" s="21">
        <v>44338</v>
      </c>
      <c r="C209" s="22" t="s">
        <v>358</v>
      </c>
      <c r="D209" s="22" t="s">
        <v>359</v>
      </c>
      <c r="E209" s="22" t="s">
        <v>7</v>
      </c>
      <c r="F209" s="23">
        <v>363200</v>
      </c>
      <c r="G209" s="22" t="s">
        <v>360</v>
      </c>
      <c r="H209" s="24" t="s">
        <v>379</v>
      </c>
      <c r="I209" s="22" t="s">
        <v>362</v>
      </c>
      <c r="J209" s="22" t="s">
        <v>366</v>
      </c>
    </row>
    <row r="210" spans="1:10" x14ac:dyDescent="0.35">
      <c r="A210" s="20" t="s">
        <v>596</v>
      </c>
      <c r="B210" s="21">
        <v>44339</v>
      </c>
      <c r="C210" s="22" t="s">
        <v>358</v>
      </c>
      <c r="D210" s="22" t="s">
        <v>377</v>
      </c>
      <c r="E210" s="22" t="s">
        <v>370</v>
      </c>
      <c r="F210" s="23">
        <v>2922600</v>
      </c>
      <c r="G210" s="22" t="s">
        <v>374</v>
      </c>
      <c r="H210" s="24" t="s">
        <v>365</v>
      </c>
      <c r="I210" s="22" t="s">
        <v>366</v>
      </c>
      <c r="J210" s="22" t="s">
        <v>366</v>
      </c>
    </row>
    <row r="211" spans="1:10" x14ac:dyDescent="0.35">
      <c r="A211" s="20" t="s">
        <v>597</v>
      </c>
      <c r="B211" s="21">
        <v>44339</v>
      </c>
      <c r="C211" s="22" t="s">
        <v>358</v>
      </c>
      <c r="D211" s="22" t="s">
        <v>369</v>
      </c>
      <c r="E211" s="22" t="s">
        <v>370</v>
      </c>
      <c r="F211" s="23">
        <v>500500</v>
      </c>
      <c r="G211" s="22" t="s">
        <v>374</v>
      </c>
      <c r="H211" s="24" t="s">
        <v>365</v>
      </c>
      <c r="I211" s="22" t="s">
        <v>366</v>
      </c>
      <c r="J211" s="22" t="s">
        <v>366</v>
      </c>
    </row>
    <row r="212" spans="1:10" x14ac:dyDescent="0.35">
      <c r="A212" s="20" t="s">
        <v>598</v>
      </c>
      <c r="B212" s="21">
        <v>44340</v>
      </c>
      <c r="C212" s="22" t="s">
        <v>368</v>
      </c>
      <c r="D212" s="22" t="s">
        <v>359</v>
      </c>
      <c r="E212" s="22" t="s">
        <v>7</v>
      </c>
      <c r="F212" s="23">
        <v>1927450</v>
      </c>
      <c r="G212" s="22" t="s">
        <v>360</v>
      </c>
      <c r="H212" s="22" t="s">
        <v>371</v>
      </c>
      <c r="I212" s="22" t="s">
        <v>362</v>
      </c>
      <c r="J212" s="22" t="s">
        <v>362</v>
      </c>
    </row>
    <row r="213" spans="1:10" x14ac:dyDescent="0.35">
      <c r="A213" s="20" t="s">
        <v>599</v>
      </c>
      <c r="B213" s="21">
        <v>44341</v>
      </c>
      <c r="C213" s="22" t="s">
        <v>368</v>
      </c>
      <c r="D213" s="22" t="s">
        <v>359</v>
      </c>
      <c r="E213" s="22" t="s">
        <v>7</v>
      </c>
      <c r="F213" s="23">
        <v>2660299</v>
      </c>
      <c r="G213" s="22" t="s">
        <v>360</v>
      </c>
      <c r="H213" s="22" t="s">
        <v>371</v>
      </c>
      <c r="I213" s="22" t="s">
        <v>362</v>
      </c>
      <c r="J213" s="22" t="s">
        <v>362</v>
      </c>
    </row>
    <row r="214" spans="1:10" x14ac:dyDescent="0.35">
      <c r="A214" s="20" t="s">
        <v>600</v>
      </c>
      <c r="B214" s="21">
        <v>44341</v>
      </c>
      <c r="C214" s="22" t="s">
        <v>358</v>
      </c>
      <c r="D214" s="22" t="s">
        <v>369</v>
      </c>
      <c r="E214" s="22" t="s">
        <v>370</v>
      </c>
      <c r="F214" s="23">
        <v>3980100</v>
      </c>
      <c r="G214" s="22" t="s">
        <v>374</v>
      </c>
      <c r="H214" s="24" t="s">
        <v>365</v>
      </c>
      <c r="I214" s="22" t="s">
        <v>362</v>
      </c>
      <c r="J214" s="22" t="s">
        <v>362</v>
      </c>
    </row>
    <row r="215" spans="1:10" x14ac:dyDescent="0.35">
      <c r="A215" s="20" t="s">
        <v>601</v>
      </c>
      <c r="B215" s="21">
        <v>44341</v>
      </c>
      <c r="C215" s="22" t="s">
        <v>358</v>
      </c>
      <c r="D215" s="22" t="s">
        <v>369</v>
      </c>
      <c r="E215" s="22" t="s">
        <v>370</v>
      </c>
      <c r="F215" s="23">
        <v>2987000</v>
      </c>
      <c r="G215" s="22" t="s">
        <v>374</v>
      </c>
      <c r="H215" s="24" t="s">
        <v>365</v>
      </c>
      <c r="I215" s="22" t="s">
        <v>366</v>
      </c>
      <c r="J215" s="22" t="s">
        <v>366</v>
      </c>
    </row>
    <row r="216" spans="1:10" x14ac:dyDescent="0.35">
      <c r="A216" s="20" t="s">
        <v>602</v>
      </c>
      <c r="B216" s="21">
        <v>44343</v>
      </c>
      <c r="C216" s="22" t="s">
        <v>358</v>
      </c>
      <c r="D216" s="22" t="s">
        <v>398</v>
      </c>
      <c r="E216" s="22" t="s">
        <v>399</v>
      </c>
      <c r="F216" s="23">
        <v>16429900</v>
      </c>
      <c r="G216" s="22" t="s">
        <v>360</v>
      </c>
      <c r="H216" s="24" t="s">
        <v>365</v>
      </c>
      <c r="I216" s="22" t="s">
        <v>366</v>
      </c>
      <c r="J216" s="22" t="s">
        <v>366</v>
      </c>
    </row>
    <row r="217" spans="1:10" x14ac:dyDescent="0.35">
      <c r="A217" s="20" t="s">
        <v>603</v>
      </c>
      <c r="B217" s="21">
        <v>44343</v>
      </c>
      <c r="C217" s="22" t="s">
        <v>358</v>
      </c>
      <c r="D217" s="22" t="s">
        <v>359</v>
      </c>
      <c r="E217" s="22" t="s">
        <v>7</v>
      </c>
      <c r="F217" s="23">
        <v>16950000</v>
      </c>
      <c r="G217" s="22" t="s">
        <v>360</v>
      </c>
      <c r="H217" s="24" t="s">
        <v>365</v>
      </c>
      <c r="I217" s="22" t="s">
        <v>366</v>
      </c>
      <c r="J217" s="22" t="s">
        <v>366</v>
      </c>
    </row>
    <row r="218" spans="1:10" ht="26" x14ac:dyDescent="0.35">
      <c r="A218" s="20" t="s">
        <v>604</v>
      </c>
      <c r="B218" s="21">
        <v>44345</v>
      </c>
      <c r="C218" s="22" t="s">
        <v>358</v>
      </c>
      <c r="D218" s="22" t="s">
        <v>359</v>
      </c>
      <c r="E218" s="22" t="s">
        <v>7</v>
      </c>
      <c r="F218" s="23">
        <v>36909180</v>
      </c>
      <c r="G218" s="22" t="s">
        <v>408</v>
      </c>
      <c r="H218" s="22" t="s">
        <v>435</v>
      </c>
      <c r="I218" s="22" t="s">
        <v>366</v>
      </c>
      <c r="J218" s="22" t="s">
        <v>366</v>
      </c>
    </row>
    <row r="219" spans="1:10" x14ac:dyDescent="0.35">
      <c r="A219" s="20" t="s">
        <v>605</v>
      </c>
      <c r="B219" s="21">
        <v>44345</v>
      </c>
      <c r="C219" s="22" t="s">
        <v>358</v>
      </c>
      <c r="D219" s="22" t="s">
        <v>359</v>
      </c>
      <c r="E219" s="22" t="s">
        <v>7</v>
      </c>
      <c r="F219" s="23">
        <v>9600000</v>
      </c>
      <c r="G219" s="22" t="s">
        <v>360</v>
      </c>
      <c r="H219" s="24" t="s">
        <v>379</v>
      </c>
      <c r="I219" s="22" t="s">
        <v>366</v>
      </c>
      <c r="J219" s="22" t="s">
        <v>362</v>
      </c>
    </row>
    <row r="220" spans="1:10" x14ac:dyDescent="0.35">
      <c r="A220" s="20" t="s">
        <v>606</v>
      </c>
      <c r="B220" s="21">
        <v>44346</v>
      </c>
      <c r="C220" s="22" t="s">
        <v>358</v>
      </c>
      <c r="D220" s="22" t="s">
        <v>359</v>
      </c>
      <c r="E220" s="22" t="s">
        <v>7</v>
      </c>
      <c r="F220" s="23">
        <v>22050000</v>
      </c>
      <c r="G220" s="22" t="s">
        <v>360</v>
      </c>
      <c r="H220" s="24" t="s">
        <v>379</v>
      </c>
      <c r="I220" s="22" t="s">
        <v>366</v>
      </c>
      <c r="J220" s="22" t="s">
        <v>366</v>
      </c>
    </row>
    <row r="221" spans="1:10" x14ac:dyDescent="0.35">
      <c r="A221" s="20" t="s">
        <v>607</v>
      </c>
      <c r="B221" s="21">
        <v>44348</v>
      </c>
      <c r="C221" s="22" t="s">
        <v>358</v>
      </c>
      <c r="D221" s="22" t="s">
        <v>359</v>
      </c>
      <c r="E221" s="22" t="s">
        <v>7</v>
      </c>
      <c r="F221" s="23">
        <v>3850000</v>
      </c>
      <c r="G221" s="22" t="s">
        <v>360</v>
      </c>
      <c r="H221" s="22" t="s">
        <v>353</v>
      </c>
      <c r="I221" s="22" t="s">
        <v>362</v>
      </c>
      <c r="J221" s="22" t="s">
        <v>366</v>
      </c>
    </row>
    <row r="222" spans="1:10" x14ac:dyDescent="0.35">
      <c r="A222" s="20" t="s">
        <v>608</v>
      </c>
      <c r="B222" s="21">
        <v>44349</v>
      </c>
      <c r="C222" s="22" t="s">
        <v>358</v>
      </c>
      <c r="D222" s="22" t="s">
        <v>398</v>
      </c>
      <c r="E222" s="22" t="s">
        <v>399</v>
      </c>
      <c r="F222" s="23">
        <v>13514081</v>
      </c>
      <c r="G222" s="22" t="s">
        <v>360</v>
      </c>
      <c r="H222" s="22" t="s">
        <v>417</v>
      </c>
      <c r="I222" s="22" t="s">
        <v>366</v>
      </c>
      <c r="J222" s="22" t="s">
        <v>366</v>
      </c>
    </row>
    <row r="223" spans="1:10" x14ac:dyDescent="0.35">
      <c r="A223" s="20" t="s">
        <v>609</v>
      </c>
      <c r="B223" s="21">
        <v>44350</v>
      </c>
      <c r="C223" s="22" t="s">
        <v>358</v>
      </c>
      <c r="D223" s="22" t="s">
        <v>359</v>
      </c>
      <c r="E223" s="22" t="s">
        <v>7</v>
      </c>
      <c r="F223" s="23">
        <v>2000000</v>
      </c>
      <c r="G223" s="22" t="s">
        <v>360</v>
      </c>
      <c r="H223" s="22" t="s">
        <v>375</v>
      </c>
      <c r="I223" s="22" t="s">
        <v>366</v>
      </c>
      <c r="J223" s="22" t="s">
        <v>366</v>
      </c>
    </row>
    <row r="224" spans="1:10" x14ac:dyDescent="0.35">
      <c r="A224" s="20" t="s">
        <v>610</v>
      </c>
      <c r="B224" s="21">
        <v>44350</v>
      </c>
      <c r="C224" s="22" t="s">
        <v>368</v>
      </c>
      <c r="D224" s="22" t="s">
        <v>369</v>
      </c>
      <c r="E224" s="22" t="s">
        <v>370</v>
      </c>
      <c r="F224" s="23">
        <v>1658765</v>
      </c>
      <c r="G224" s="22" t="s">
        <v>374</v>
      </c>
      <c r="H224" s="22" t="s">
        <v>371</v>
      </c>
      <c r="I224" s="22" t="s">
        <v>362</v>
      </c>
      <c r="J224" s="22" t="s">
        <v>362</v>
      </c>
    </row>
    <row r="225" spans="1:10" x14ac:dyDescent="0.35">
      <c r="A225" s="20" t="s">
        <v>611</v>
      </c>
      <c r="B225" s="21">
        <v>44350</v>
      </c>
      <c r="C225" s="22" t="s">
        <v>358</v>
      </c>
      <c r="D225" s="22" t="s">
        <v>401</v>
      </c>
      <c r="E225" s="22" t="s">
        <v>10</v>
      </c>
      <c r="F225" s="23">
        <v>8272853</v>
      </c>
      <c r="G225" s="22" t="s">
        <v>374</v>
      </c>
      <c r="H225" s="24" t="s">
        <v>365</v>
      </c>
      <c r="I225" s="22" t="s">
        <v>362</v>
      </c>
      <c r="J225" s="22" t="s">
        <v>362</v>
      </c>
    </row>
    <row r="226" spans="1:10" x14ac:dyDescent="0.35">
      <c r="A226" s="20" t="s">
        <v>612</v>
      </c>
      <c r="B226" s="21">
        <v>44351</v>
      </c>
      <c r="C226" s="22" t="s">
        <v>358</v>
      </c>
      <c r="D226" s="22" t="s">
        <v>359</v>
      </c>
      <c r="E226" s="22" t="s">
        <v>7</v>
      </c>
      <c r="F226" s="23">
        <v>6750000</v>
      </c>
      <c r="G226" s="22" t="s">
        <v>360</v>
      </c>
      <c r="H226" s="24" t="s">
        <v>365</v>
      </c>
      <c r="I226" s="22" t="s">
        <v>366</v>
      </c>
      <c r="J226" s="22" t="s">
        <v>366</v>
      </c>
    </row>
    <row r="227" spans="1:10" x14ac:dyDescent="0.35">
      <c r="A227" s="20" t="s">
        <v>613</v>
      </c>
      <c r="B227" s="21">
        <v>44352</v>
      </c>
      <c r="C227" s="22" t="s">
        <v>358</v>
      </c>
      <c r="D227" s="22" t="s">
        <v>377</v>
      </c>
      <c r="E227" s="22" t="s">
        <v>370</v>
      </c>
      <c r="F227" s="23">
        <v>7828000</v>
      </c>
      <c r="G227" s="22" t="s">
        <v>374</v>
      </c>
      <c r="H227" s="24" t="s">
        <v>379</v>
      </c>
      <c r="I227" s="22" t="s">
        <v>362</v>
      </c>
      <c r="J227" s="22" t="s">
        <v>366</v>
      </c>
    </row>
    <row r="228" spans="1:10" x14ac:dyDescent="0.35">
      <c r="A228" s="20" t="s">
        <v>614</v>
      </c>
      <c r="B228" s="21">
        <v>44352</v>
      </c>
      <c r="C228" s="22" t="s">
        <v>358</v>
      </c>
      <c r="D228" s="22" t="s">
        <v>389</v>
      </c>
      <c r="E228" s="22" t="s">
        <v>7</v>
      </c>
      <c r="F228" s="23">
        <v>373500</v>
      </c>
      <c r="G228" s="22" t="s">
        <v>360</v>
      </c>
      <c r="H228" s="24" t="s">
        <v>379</v>
      </c>
      <c r="I228" s="22" t="s">
        <v>362</v>
      </c>
      <c r="J228" s="22" t="s">
        <v>362</v>
      </c>
    </row>
    <row r="229" spans="1:10" x14ac:dyDescent="0.35">
      <c r="A229" s="20" t="s">
        <v>615</v>
      </c>
      <c r="B229" s="21">
        <v>44352</v>
      </c>
      <c r="C229" s="22" t="s">
        <v>358</v>
      </c>
      <c r="D229" s="22" t="s">
        <v>359</v>
      </c>
      <c r="E229" s="22" t="s">
        <v>7</v>
      </c>
      <c r="F229" s="23">
        <v>17050000</v>
      </c>
      <c r="G229" s="22" t="s">
        <v>360</v>
      </c>
      <c r="H229" s="24" t="s">
        <v>379</v>
      </c>
      <c r="I229" s="22" t="s">
        <v>366</v>
      </c>
      <c r="J229" s="22" t="s">
        <v>366</v>
      </c>
    </row>
    <row r="230" spans="1:10" x14ac:dyDescent="0.35">
      <c r="A230" s="20" t="s">
        <v>616</v>
      </c>
      <c r="B230" s="21">
        <v>44353</v>
      </c>
      <c r="C230" s="22" t="s">
        <v>368</v>
      </c>
      <c r="D230" s="22" t="s">
        <v>359</v>
      </c>
      <c r="E230" s="22" t="s">
        <v>7</v>
      </c>
      <c r="F230" s="23">
        <v>1958400</v>
      </c>
      <c r="G230" s="22" t="s">
        <v>360</v>
      </c>
      <c r="H230" s="22" t="s">
        <v>371</v>
      </c>
      <c r="I230" s="22" t="s">
        <v>362</v>
      </c>
      <c r="J230" s="22" t="s">
        <v>362</v>
      </c>
    </row>
    <row r="231" spans="1:10" x14ac:dyDescent="0.35">
      <c r="A231" s="20" t="s">
        <v>617</v>
      </c>
      <c r="B231" s="21">
        <v>44353</v>
      </c>
      <c r="C231" s="22" t="s">
        <v>358</v>
      </c>
      <c r="D231" s="22" t="s">
        <v>359</v>
      </c>
      <c r="E231" s="22" t="s">
        <v>7</v>
      </c>
      <c r="F231" s="23">
        <v>17746832</v>
      </c>
      <c r="G231" s="22" t="s">
        <v>374</v>
      </c>
      <c r="H231" s="24" t="s">
        <v>365</v>
      </c>
      <c r="I231" s="22" t="s">
        <v>366</v>
      </c>
      <c r="J231" s="22" t="s">
        <v>366</v>
      </c>
    </row>
    <row r="232" spans="1:10" x14ac:dyDescent="0.35">
      <c r="A232" s="20" t="s">
        <v>618</v>
      </c>
      <c r="B232" s="21">
        <v>44353</v>
      </c>
      <c r="C232" s="22" t="s">
        <v>358</v>
      </c>
      <c r="D232" s="22" t="s">
        <v>369</v>
      </c>
      <c r="E232" s="22" t="s">
        <v>370</v>
      </c>
      <c r="F232" s="23">
        <v>6040300</v>
      </c>
      <c r="G232" s="22" t="s">
        <v>374</v>
      </c>
      <c r="H232" s="24" t="s">
        <v>365</v>
      </c>
      <c r="I232" s="22" t="s">
        <v>366</v>
      </c>
      <c r="J232" s="22" t="s">
        <v>362</v>
      </c>
    </row>
    <row r="233" spans="1:10" x14ac:dyDescent="0.35">
      <c r="A233" s="20" t="s">
        <v>619</v>
      </c>
      <c r="B233" s="21">
        <v>44354</v>
      </c>
      <c r="C233" s="22" t="s">
        <v>368</v>
      </c>
      <c r="D233" s="22" t="s">
        <v>369</v>
      </c>
      <c r="E233" s="22" t="s">
        <v>370</v>
      </c>
      <c r="F233" s="23">
        <v>2224219</v>
      </c>
      <c r="G233" s="22" t="s">
        <v>360</v>
      </c>
      <c r="H233" s="22" t="s">
        <v>371</v>
      </c>
      <c r="I233" s="22" t="s">
        <v>362</v>
      </c>
      <c r="J233" s="22" t="s">
        <v>362</v>
      </c>
    </row>
    <row r="234" spans="1:10" x14ac:dyDescent="0.35">
      <c r="A234" s="20" t="s">
        <v>620</v>
      </c>
      <c r="B234" s="21">
        <v>44354</v>
      </c>
      <c r="C234" s="22" t="s">
        <v>358</v>
      </c>
      <c r="D234" s="22" t="s">
        <v>359</v>
      </c>
      <c r="E234" s="22" t="s">
        <v>7</v>
      </c>
      <c r="F234" s="23">
        <v>847300</v>
      </c>
      <c r="G234" s="22" t="s">
        <v>360</v>
      </c>
      <c r="H234" s="24" t="s">
        <v>379</v>
      </c>
      <c r="I234" s="22" t="s">
        <v>366</v>
      </c>
      <c r="J234" s="22" t="s">
        <v>366</v>
      </c>
    </row>
    <row r="235" spans="1:10" x14ac:dyDescent="0.35">
      <c r="A235" s="20" t="s">
        <v>621</v>
      </c>
      <c r="B235" s="21">
        <v>44354</v>
      </c>
      <c r="C235" s="22" t="s">
        <v>358</v>
      </c>
      <c r="D235" s="22" t="s">
        <v>369</v>
      </c>
      <c r="E235" s="22" t="s">
        <v>370</v>
      </c>
      <c r="F235" s="23">
        <v>782428</v>
      </c>
      <c r="G235" s="22" t="s">
        <v>374</v>
      </c>
      <c r="H235" s="24" t="s">
        <v>365</v>
      </c>
      <c r="I235" s="22" t="s">
        <v>362</v>
      </c>
      <c r="J235" s="22" t="s">
        <v>362</v>
      </c>
    </row>
    <row r="236" spans="1:10" x14ac:dyDescent="0.35">
      <c r="A236" s="20" t="s">
        <v>622</v>
      </c>
      <c r="B236" s="21">
        <v>44355</v>
      </c>
      <c r="C236" s="22" t="s">
        <v>358</v>
      </c>
      <c r="D236" s="22" t="s">
        <v>389</v>
      </c>
      <c r="E236" s="22" t="s">
        <v>7</v>
      </c>
      <c r="F236" s="23">
        <v>299400</v>
      </c>
      <c r="G236" s="22" t="s">
        <v>360</v>
      </c>
      <c r="H236" s="24" t="s">
        <v>379</v>
      </c>
      <c r="I236" s="22" t="s">
        <v>366</v>
      </c>
      <c r="J236" s="22" t="s">
        <v>362</v>
      </c>
    </row>
    <row r="237" spans="1:10" x14ac:dyDescent="0.35">
      <c r="A237" s="20" t="s">
        <v>623</v>
      </c>
      <c r="B237" s="21">
        <v>44356</v>
      </c>
      <c r="C237" s="22" t="s">
        <v>358</v>
      </c>
      <c r="D237" s="22" t="s">
        <v>369</v>
      </c>
      <c r="E237" s="22" t="s">
        <v>370</v>
      </c>
      <c r="F237" s="23">
        <v>1397100</v>
      </c>
      <c r="G237" s="22" t="s">
        <v>374</v>
      </c>
      <c r="H237" s="24" t="s">
        <v>379</v>
      </c>
      <c r="I237" s="22" t="s">
        <v>366</v>
      </c>
      <c r="J237" s="22" t="s">
        <v>366</v>
      </c>
    </row>
    <row r="238" spans="1:10" x14ac:dyDescent="0.35">
      <c r="A238" s="20" t="s">
        <v>624</v>
      </c>
      <c r="B238" s="21">
        <v>44356</v>
      </c>
      <c r="C238" s="22" t="s">
        <v>358</v>
      </c>
      <c r="D238" s="22" t="s">
        <v>359</v>
      </c>
      <c r="E238" s="22" t="s">
        <v>7</v>
      </c>
      <c r="F238" s="23">
        <v>1714835</v>
      </c>
      <c r="G238" s="22" t="s">
        <v>360</v>
      </c>
      <c r="H238" s="24" t="s">
        <v>365</v>
      </c>
      <c r="I238" s="22" t="s">
        <v>362</v>
      </c>
      <c r="J238" s="22" t="s">
        <v>362</v>
      </c>
    </row>
    <row r="239" spans="1:10" x14ac:dyDescent="0.35">
      <c r="A239" s="20" t="s">
        <v>625</v>
      </c>
      <c r="B239" s="21">
        <v>44356</v>
      </c>
      <c r="C239" s="22" t="s">
        <v>358</v>
      </c>
      <c r="D239" s="22" t="s">
        <v>539</v>
      </c>
      <c r="E239" s="22" t="s">
        <v>10</v>
      </c>
      <c r="F239" s="23">
        <v>1991600</v>
      </c>
      <c r="G239" s="22" t="s">
        <v>360</v>
      </c>
      <c r="H239" s="22" t="s">
        <v>394</v>
      </c>
      <c r="I239" s="22" t="s">
        <v>362</v>
      </c>
      <c r="J239" s="22" t="s">
        <v>362</v>
      </c>
    </row>
    <row r="240" spans="1:10" x14ac:dyDescent="0.35">
      <c r="A240" s="20" t="s">
        <v>626</v>
      </c>
      <c r="B240" s="21">
        <v>44357</v>
      </c>
      <c r="C240" s="22" t="s">
        <v>358</v>
      </c>
      <c r="D240" s="22" t="s">
        <v>369</v>
      </c>
      <c r="E240" s="22" t="s">
        <v>370</v>
      </c>
      <c r="F240" s="23">
        <v>3701573</v>
      </c>
      <c r="G240" s="22" t="s">
        <v>360</v>
      </c>
      <c r="H240" s="22" t="s">
        <v>371</v>
      </c>
      <c r="I240" s="22" t="s">
        <v>362</v>
      </c>
      <c r="J240" s="22" t="s">
        <v>362</v>
      </c>
    </row>
    <row r="241" spans="1:10" x14ac:dyDescent="0.35">
      <c r="A241" s="20" t="s">
        <v>627</v>
      </c>
      <c r="B241" s="21">
        <v>44357</v>
      </c>
      <c r="C241" s="22" t="s">
        <v>358</v>
      </c>
      <c r="D241" s="22" t="s">
        <v>389</v>
      </c>
      <c r="E241" s="22" t="s">
        <v>7</v>
      </c>
      <c r="F241" s="23">
        <v>5460000</v>
      </c>
      <c r="G241" s="22" t="s">
        <v>360</v>
      </c>
      <c r="H241" s="24" t="s">
        <v>365</v>
      </c>
      <c r="I241" s="22" t="s">
        <v>366</v>
      </c>
      <c r="J241" s="22" t="s">
        <v>366</v>
      </c>
    </row>
    <row r="242" spans="1:10" x14ac:dyDescent="0.35">
      <c r="A242" s="20" t="s">
        <v>628</v>
      </c>
      <c r="B242" s="21">
        <v>44357</v>
      </c>
      <c r="C242" s="22" t="s">
        <v>368</v>
      </c>
      <c r="D242" s="22" t="s">
        <v>359</v>
      </c>
      <c r="E242" s="22" t="s">
        <v>7</v>
      </c>
      <c r="F242" s="23">
        <v>3136600</v>
      </c>
      <c r="G242" s="22" t="s">
        <v>360</v>
      </c>
      <c r="H242" s="22" t="s">
        <v>371</v>
      </c>
      <c r="I242" s="22" t="s">
        <v>362</v>
      </c>
      <c r="J242" s="22" t="s">
        <v>362</v>
      </c>
    </row>
    <row r="243" spans="1:10" x14ac:dyDescent="0.35">
      <c r="A243" s="20" t="s">
        <v>629</v>
      </c>
      <c r="B243" s="21">
        <v>44358</v>
      </c>
      <c r="C243" s="22" t="s">
        <v>358</v>
      </c>
      <c r="D243" s="22" t="s">
        <v>359</v>
      </c>
      <c r="E243" s="22" t="s">
        <v>7</v>
      </c>
      <c r="F243" s="23">
        <v>1780000</v>
      </c>
      <c r="G243" s="22" t="s">
        <v>360</v>
      </c>
      <c r="H243" s="22" t="s">
        <v>375</v>
      </c>
      <c r="I243" s="22" t="s">
        <v>366</v>
      </c>
      <c r="J243" s="22" t="s">
        <v>366</v>
      </c>
    </row>
    <row r="244" spans="1:10" ht="26" x14ac:dyDescent="0.35">
      <c r="A244" s="20" t="s">
        <v>630</v>
      </c>
      <c r="B244" s="21">
        <v>44434</v>
      </c>
      <c r="C244" s="22" t="s">
        <v>358</v>
      </c>
      <c r="D244" s="22" t="s">
        <v>359</v>
      </c>
      <c r="E244" s="22" t="s">
        <v>7</v>
      </c>
      <c r="F244" s="23">
        <v>230000</v>
      </c>
      <c r="G244" s="22" t="s">
        <v>360</v>
      </c>
      <c r="H244" s="22" t="s">
        <v>435</v>
      </c>
      <c r="I244" s="22" t="s">
        <v>366</v>
      </c>
      <c r="J244" s="22" t="s">
        <v>366</v>
      </c>
    </row>
    <row r="245" spans="1:10" x14ac:dyDescent="0.35">
      <c r="A245" s="20" t="s">
        <v>631</v>
      </c>
      <c r="B245" s="21">
        <v>44434</v>
      </c>
      <c r="C245" s="22" t="s">
        <v>358</v>
      </c>
      <c r="D245" s="22" t="s">
        <v>389</v>
      </c>
      <c r="E245" s="22" t="s">
        <v>7</v>
      </c>
      <c r="F245" s="23">
        <v>1463800</v>
      </c>
      <c r="G245" s="22" t="s">
        <v>360</v>
      </c>
      <c r="H245" s="22" t="s">
        <v>371</v>
      </c>
      <c r="I245" s="22" t="s">
        <v>366</v>
      </c>
      <c r="J245" s="22" t="s">
        <v>362</v>
      </c>
    </row>
    <row r="246" spans="1:10" x14ac:dyDescent="0.35">
      <c r="A246" s="20" t="s">
        <v>632</v>
      </c>
      <c r="B246" s="21">
        <v>44434</v>
      </c>
      <c r="C246" s="22" t="s">
        <v>368</v>
      </c>
      <c r="D246" s="22" t="s">
        <v>398</v>
      </c>
      <c r="E246" s="22" t="s">
        <v>399</v>
      </c>
      <c r="F246" s="23">
        <v>3579800</v>
      </c>
      <c r="G246" s="22" t="s">
        <v>408</v>
      </c>
      <c r="H246" s="22" t="s">
        <v>371</v>
      </c>
      <c r="I246" s="22" t="s">
        <v>362</v>
      </c>
      <c r="J246" s="22" t="s">
        <v>362</v>
      </c>
    </row>
    <row r="247" spans="1:10" x14ac:dyDescent="0.35">
      <c r="A247" s="20" t="s">
        <v>633</v>
      </c>
      <c r="B247" s="21">
        <v>44435</v>
      </c>
      <c r="C247" s="22" t="s">
        <v>358</v>
      </c>
      <c r="D247" s="22" t="s">
        <v>359</v>
      </c>
      <c r="E247" s="22" t="s">
        <v>7</v>
      </c>
      <c r="F247" s="23">
        <v>1275600</v>
      </c>
      <c r="G247" s="22" t="s">
        <v>360</v>
      </c>
      <c r="H247" s="24" t="s">
        <v>365</v>
      </c>
      <c r="I247" s="22" t="s">
        <v>362</v>
      </c>
      <c r="J247" s="22" t="s">
        <v>366</v>
      </c>
    </row>
    <row r="248" spans="1:10" x14ac:dyDescent="0.35">
      <c r="A248" s="20" t="s">
        <v>634</v>
      </c>
      <c r="B248" s="21">
        <v>44437</v>
      </c>
      <c r="C248" s="22" t="s">
        <v>368</v>
      </c>
      <c r="D248" s="22" t="s">
        <v>359</v>
      </c>
      <c r="E248" s="22" t="s">
        <v>7</v>
      </c>
      <c r="F248" s="23">
        <v>5781710</v>
      </c>
      <c r="G248" s="22" t="s">
        <v>360</v>
      </c>
      <c r="H248" s="22" t="s">
        <v>371</v>
      </c>
      <c r="I248" s="22" t="s">
        <v>362</v>
      </c>
      <c r="J248" s="22" t="s">
        <v>362</v>
      </c>
    </row>
    <row r="249" spans="1:10" x14ac:dyDescent="0.35">
      <c r="A249" s="20" t="s">
        <v>635</v>
      </c>
      <c r="B249" s="21">
        <v>44438</v>
      </c>
      <c r="C249" s="22" t="s">
        <v>358</v>
      </c>
      <c r="D249" s="22" t="s">
        <v>466</v>
      </c>
      <c r="E249" s="22" t="s">
        <v>399</v>
      </c>
      <c r="F249" s="23">
        <v>320000</v>
      </c>
      <c r="G249" s="22" t="s">
        <v>374</v>
      </c>
      <c r="H249" s="22" t="s">
        <v>361</v>
      </c>
      <c r="I249" s="22" t="s">
        <v>362</v>
      </c>
      <c r="J249" s="22" t="s">
        <v>362</v>
      </c>
    </row>
    <row r="250" spans="1:10" x14ac:dyDescent="0.35">
      <c r="A250" s="20" t="s">
        <v>636</v>
      </c>
      <c r="B250" s="21">
        <v>44438</v>
      </c>
      <c r="C250" s="22" t="s">
        <v>358</v>
      </c>
      <c r="D250" s="22" t="s">
        <v>359</v>
      </c>
      <c r="E250" s="22" t="s">
        <v>7</v>
      </c>
      <c r="F250" s="23">
        <v>1379400</v>
      </c>
      <c r="G250" s="22" t="s">
        <v>360</v>
      </c>
      <c r="H250" s="24" t="s">
        <v>365</v>
      </c>
      <c r="I250" s="22" t="s">
        <v>362</v>
      </c>
      <c r="J250" s="22" t="s">
        <v>362</v>
      </c>
    </row>
    <row r="251" spans="1:10" x14ac:dyDescent="0.35">
      <c r="A251" s="20" t="s">
        <v>637</v>
      </c>
      <c r="B251" s="21">
        <v>44439</v>
      </c>
      <c r="C251" s="22" t="s">
        <v>368</v>
      </c>
      <c r="D251" s="22" t="s">
        <v>369</v>
      </c>
      <c r="E251" s="22" t="s">
        <v>370</v>
      </c>
      <c r="F251" s="23">
        <v>6385452</v>
      </c>
      <c r="G251" s="22" t="s">
        <v>360</v>
      </c>
      <c r="H251" s="22" t="s">
        <v>371</v>
      </c>
      <c r="I251" s="22" t="s">
        <v>366</v>
      </c>
      <c r="J251" s="22" t="s">
        <v>362</v>
      </c>
    </row>
    <row r="252" spans="1:10" x14ac:dyDescent="0.35">
      <c r="A252" s="20" t="s">
        <v>638</v>
      </c>
      <c r="B252" s="21">
        <v>44439</v>
      </c>
      <c r="C252" s="22" t="s">
        <v>358</v>
      </c>
      <c r="D252" s="22" t="s">
        <v>369</v>
      </c>
      <c r="E252" s="22" t="s">
        <v>370</v>
      </c>
      <c r="F252" s="23">
        <v>4671000</v>
      </c>
      <c r="G252" s="22" t="s">
        <v>374</v>
      </c>
      <c r="H252" s="24" t="s">
        <v>365</v>
      </c>
      <c r="I252" s="22" t="s">
        <v>366</v>
      </c>
      <c r="J252" s="22" t="s">
        <v>366</v>
      </c>
    </row>
    <row r="253" spans="1:10" x14ac:dyDescent="0.35">
      <c r="A253" s="20" t="s">
        <v>639</v>
      </c>
      <c r="B253" s="21">
        <v>44440</v>
      </c>
      <c r="C253" s="22" t="s">
        <v>368</v>
      </c>
      <c r="D253" s="22" t="s">
        <v>359</v>
      </c>
      <c r="E253" s="22" t="s">
        <v>7</v>
      </c>
      <c r="F253" s="23">
        <v>199000</v>
      </c>
      <c r="G253" s="22" t="s">
        <v>360</v>
      </c>
      <c r="H253" s="22" t="s">
        <v>361</v>
      </c>
      <c r="I253" s="22" t="s">
        <v>362</v>
      </c>
      <c r="J253" s="22" t="s">
        <v>362</v>
      </c>
    </row>
    <row r="254" spans="1:10" x14ac:dyDescent="0.35">
      <c r="A254" s="20" t="s">
        <v>640</v>
      </c>
      <c r="B254" s="21">
        <v>44441</v>
      </c>
      <c r="C254" s="22" t="s">
        <v>358</v>
      </c>
      <c r="D254" s="22" t="s">
        <v>369</v>
      </c>
      <c r="E254" s="22" t="s">
        <v>370</v>
      </c>
      <c r="F254" s="23">
        <v>2100000</v>
      </c>
      <c r="G254" s="22" t="s">
        <v>360</v>
      </c>
      <c r="H254" s="24" t="s">
        <v>365</v>
      </c>
      <c r="I254" s="22" t="s">
        <v>362</v>
      </c>
      <c r="J254" s="22" t="s">
        <v>362</v>
      </c>
    </row>
    <row r="255" spans="1:10" x14ac:dyDescent="0.35">
      <c r="A255" s="20" t="s">
        <v>641</v>
      </c>
      <c r="B255" s="21">
        <v>44441</v>
      </c>
      <c r="C255" s="22" t="s">
        <v>358</v>
      </c>
      <c r="D255" s="22" t="s">
        <v>359</v>
      </c>
      <c r="E255" s="22" t="s">
        <v>7</v>
      </c>
      <c r="F255" s="23">
        <v>1875000</v>
      </c>
      <c r="G255" s="22" t="s">
        <v>374</v>
      </c>
      <c r="H255" s="22" t="s">
        <v>375</v>
      </c>
      <c r="I255" s="22" t="s">
        <v>366</v>
      </c>
      <c r="J255" s="22" t="s">
        <v>366</v>
      </c>
    </row>
    <row r="256" spans="1:10" x14ac:dyDescent="0.35">
      <c r="A256" s="20" t="s">
        <v>642</v>
      </c>
      <c r="B256" s="21">
        <v>44441</v>
      </c>
      <c r="C256" s="22" t="s">
        <v>368</v>
      </c>
      <c r="D256" s="22" t="s">
        <v>369</v>
      </c>
      <c r="E256" s="22" t="s">
        <v>370</v>
      </c>
      <c r="F256" s="23">
        <v>2201500</v>
      </c>
      <c r="G256" s="22" t="s">
        <v>360</v>
      </c>
      <c r="H256" s="22" t="s">
        <v>371</v>
      </c>
      <c r="I256" s="22" t="s">
        <v>362</v>
      </c>
      <c r="J256" s="22" t="s">
        <v>362</v>
      </c>
    </row>
    <row r="257" spans="1:10" x14ac:dyDescent="0.35">
      <c r="A257" s="20" t="s">
        <v>643</v>
      </c>
      <c r="B257" s="21">
        <v>44441</v>
      </c>
      <c r="C257" s="22" t="s">
        <v>358</v>
      </c>
      <c r="D257" s="22" t="s">
        <v>359</v>
      </c>
      <c r="E257" s="22" t="s">
        <v>7</v>
      </c>
      <c r="F257" s="23">
        <v>1986100</v>
      </c>
      <c r="G257" s="22" t="s">
        <v>360</v>
      </c>
      <c r="H257" s="24" t="s">
        <v>365</v>
      </c>
      <c r="I257" s="22" t="s">
        <v>362</v>
      </c>
      <c r="J257" s="22" t="s">
        <v>362</v>
      </c>
    </row>
    <row r="258" spans="1:10" x14ac:dyDescent="0.35">
      <c r="A258" s="20" t="s">
        <v>644</v>
      </c>
      <c r="B258" s="21">
        <v>44441</v>
      </c>
      <c r="C258" s="22" t="s">
        <v>358</v>
      </c>
      <c r="D258" s="22" t="s">
        <v>369</v>
      </c>
      <c r="E258" s="22" t="s">
        <v>370</v>
      </c>
      <c r="F258" s="23">
        <v>105000</v>
      </c>
      <c r="G258" s="22" t="s">
        <v>374</v>
      </c>
      <c r="H258" s="22" t="s">
        <v>383</v>
      </c>
      <c r="I258" s="22" t="s">
        <v>362</v>
      </c>
      <c r="J258" s="22" t="s">
        <v>362</v>
      </c>
    </row>
    <row r="259" spans="1:10" x14ac:dyDescent="0.35">
      <c r="A259" s="20" t="s">
        <v>645</v>
      </c>
      <c r="B259" s="21">
        <v>44442</v>
      </c>
      <c r="C259" s="22" t="s">
        <v>358</v>
      </c>
      <c r="D259" s="22" t="s">
        <v>389</v>
      </c>
      <c r="E259" s="22" t="s">
        <v>7</v>
      </c>
      <c r="F259" s="23">
        <v>3700000</v>
      </c>
      <c r="G259" s="22" t="s">
        <v>374</v>
      </c>
      <c r="H259" s="24" t="s">
        <v>379</v>
      </c>
      <c r="I259" s="22" t="s">
        <v>366</v>
      </c>
      <c r="J259" s="22" t="s">
        <v>366</v>
      </c>
    </row>
    <row r="260" spans="1:10" x14ac:dyDescent="0.35">
      <c r="A260" s="20" t="s">
        <v>646</v>
      </c>
      <c r="B260" s="21">
        <v>44442</v>
      </c>
      <c r="C260" s="22" t="s">
        <v>358</v>
      </c>
      <c r="D260" s="22" t="s">
        <v>377</v>
      </c>
      <c r="E260" s="22" t="s">
        <v>370</v>
      </c>
      <c r="F260" s="23">
        <v>29128000</v>
      </c>
      <c r="G260" s="22" t="s">
        <v>364</v>
      </c>
      <c r="H260" s="24" t="s">
        <v>365</v>
      </c>
      <c r="I260" s="22" t="s">
        <v>366</v>
      </c>
      <c r="J260" s="22" t="s">
        <v>366</v>
      </c>
    </row>
    <row r="261" spans="1:10" x14ac:dyDescent="0.35">
      <c r="A261" s="20" t="s">
        <v>647</v>
      </c>
      <c r="B261" s="21">
        <v>44444</v>
      </c>
      <c r="C261" s="22" t="s">
        <v>358</v>
      </c>
      <c r="D261" s="22" t="s">
        <v>398</v>
      </c>
      <c r="E261" s="22" t="s">
        <v>399</v>
      </c>
      <c r="F261" s="23">
        <v>10700000</v>
      </c>
      <c r="G261" s="22" t="s">
        <v>360</v>
      </c>
      <c r="H261" s="22" t="s">
        <v>375</v>
      </c>
      <c r="I261" s="22" t="s">
        <v>366</v>
      </c>
      <c r="J261" s="22" t="s">
        <v>366</v>
      </c>
    </row>
    <row r="262" spans="1:10" x14ac:dyDescent="0.35">
      <c r="A262" s="20" t="s">
        <v>648</v>
      </c>
      <c r="B262" s="21">
        <v>44444</v>
      </c>
      <c r="C262" s="22" t="s">
        <v>368</v>
      </c>
      <c r="D262" s="22" t="s">
        <v>369</v>
      </c>
      <c r="E262" s="22" t="s">
        <v>370</v>
      </c>
      <c r="F262" s="23">
        <v>1778600</v>
      </c>
      <c r="G262" s="22" t="s">
        <v>360</v>
      </c>
      <c r="H262" s="22" t="s">
        <v>371</v>
      </c>
      <c r="I262" s="22" t="s">
        <v>362</v>
      </c>
      <c r="J262" s="22" t="s">
        <v>362</v>
      </c>
    </row>
    <row r="263" spans="1:10" x14ac:dyDescent="0.35">
      <c r="A263" s="20" t="s">
        <v>649</v>
      </c>
      <c r="B263" s="21">
        <v>44445</v>
      </c>
      <c r="C263" s="22" t="s">
        <v>368</v>
      </c>
      <c r="D263" s="22" t="s">
        <v>359</v>
      </c>
      <c r="E263" s="22" t="s">
        <v>7</v>
      </c>
      <c r="F263" s="23">
        <v>3866420</v>
      </c>
      <c r="G263" s="22" t="s">
        <v>360</v>
      </c>
      <c r="H263" s="22" t="s">
        <v>371</v>
      </c>
      <c r="I263" s="22" t="s">
        <v>362</v>
      </c>
      <c r="J263" s="22" t="s">
        <v>362</v>
      </c>
    </row>
    <row r="264" spans="1:10" ht="26" x14ac:dyDescent="0.35">
      <c r="A264" s="20" t="s">
        <v>650</v>
      </c>
      <c r="B264" s="21">
        <v>44445</v>
      </c>
      <c r="C264" s="22" t="s">
        <v>358</v>
      </c>
      <c r="D264" s="22" t="s">
        <v>359</v>
      </c>
      <c r="E264" s="22" t="s">
        <v>7</v>
      </c>
      <c r="F264" s="23">
        <v>1037500</v>
      </c>
      <c r="G264" s="22" t="s">
        <v>360</v>
      </c>
      <c r="H264" s="22" t="s">
        <v>435</v>
      </c>
      <c r="I264" s="22" t="s">
        <v>362</v>
      </c>
      <c r="J264" s="22" t="s">
        <v>362</v>
      </c>
    </row>
    <row r="265" spans="1:10" x14ac:dyDescent="0.35">
      <c r="A265" s="20" t="s">
        <v>651</v>
      </c>
      <c r="B265" s="21">
        <v>44446</v>
      </c>
      <c r="C265" s="22" t="s">
        <v>368</v>
      </c>
      <c r="D265" s="22" t="s">
        <v>359</v>
      </c>
      <c r="E265" s="22" t="s">
        <v>7</v>
      </c>
      <c r="F265" s="23">
        <v>2480800</v>
      </c>
      <c r="G265" s="22" t="s">
        <v>360</v>
      </c>
      <c r="H265" s="22" t="s">
        <v>371</v>
      </c>
      <c r="I265" s="22" t="s">
        <v>362</v>
      </c>
      <c r="J265" s="22" t="s">
        <v>362</v>
      </c>
    </row>
    <row r="266" spans="1:10" x14ac:dyDescent="0.35">
      <c r="A266" s="20" t="s">
        <v>652</v>
      </c>
      <c r="B266" s="21">
        <v>44446</v>
      </c>
      <c r="C266" s="22" t="s">
        <v>358</v>
      </c>
      <c r="D266" s="22" t="s">
        <v>369</v>
      </c>
      <c r="E266" s="22" t="s">
        <v>370</v>
      </c>
      <c r="F266" s="23">
        <v>578400</v>
      </c>
      <c r="G266" s="22" t="s">
        <v>374</v>
      </c>
      <c r="H266" s="24" t="s">
        <v>379</v>
      </c>
      <c r="I266" s="22" t="s">
        <v>362</v>
      </c>
      <c r="J266" s="22" t="s">
        <v>362</v>
      </c>
    </row>
    <row r="267" spans="1:10" x14ac:dyDescent="0.35">
      <c r="A267" s="20" t="s">
        <v>653</v>
      </c>
      <c r="B267" s="21">
        <v>44446</v>
      </c>
      <c r="C267" s="22" t="s">
        <v>358</v>
      </c>
      <c r="D267" s="22" t="s">
        <v>359</v>
      </c>
      <c r="E267" s="22" t="s">
        <v>7</v>
      </c>
      <c r="F267" s="23">
        <v>3178400</v>
      </c>
      <c r="G267" s="22" t="s">
        <v>360</v>
      </c>
      <c r="H267" s="24" t="s">
        <v>379</v>
      </c>
      <c r="I267" s="22" t="s">
        <v>366</v>
      </c>
      <c r="J267" s="22" t="s">
        <v>366</v>
      </c>
    </row>
    <row r="268" spans="1:10" x14ac:dyDescent="0.35">
      <c r="A268" s="20" t="s">
        <v>654</v>
      </c>
      <c r="B268" s="21">
        <v>44448</v>
      </c>
      <c r="C268" s="22" t="s">
        <v>358</v>
      </c>
      <c r="D268" s="22" t="s">
        <v>655</v>
      </c>
      <c r="E268" s="22" t="s">
        <v>399</v>
      </c>
      <c r="F268" s="23">
        <v>7150000</v>
      </c>
      <c r="G268" s="22" t="s">
        <v>374</v>
      </c>
      <c r="H268" s="24" t="s">
        <v>365</v>
      </c>
      <c r="I268" s="22" t="s">
        <v>366</v>
      </c>
      <c r="J268" s="22" t="s">
        <v>366</v>
      </c>
    </row>
    <row r="269" spans="1:10" x14ac:dyDescent="0.35">
      <c r="A269" s="20" t="s">
        <v>656</v>
      </c>
      <c r="B269" s="21">
        <v>44449</v>
      </c>
      <c r="C269" s="22" t="s">
        <v>358</v>
      </c>
      <c r="D269" s="22" t="s">
        <v>389</v>
      </c>
      <c r="E269" s="22" t="s">
        <v>7</v>
      </c>
      <c r="F269" s="23">
        <v>1604800</v>
      </c>
      <c r="G269" s="22" t="s">
        <v>360</v>
      </c>
      <c r="H269" s="22" t="s">
        <v>375</v>
      </c>
      <c r="I269" s="22" t="s">
        <v>366</v>
      </c>
      <c r="J269" s="22" t="s">
        <v>366</v>
      </c>
    </row>
    <row r="270" spans="1:10" x14ac:dyDescent="0.35">
      <c r="A270" s="20" t="s">
        <v>657</v>
      </c>
      <c r="B270" s="21">
        <v>44449</v>
      </c>
      <c r="C270" s="22" t="s">
        <v>358</v>
      </c>
      <c r="D270" s="22" t="s">
        <v>359</v>
      </c>
      <c r="E270" s="22" t="s">
        <v>7</v>
      </c>
      <c r="F270" s="23">
        <v>18275350</v>
      </c>
      <c r="G270" s="22" t="s">
        <v>360</v>
      </c>
      <c r="H270" s="24" t="s">
        <v>379</v>
      </c>
      <c r="I270" s="22" t="s">
        <v>366</v>
      </c>
      <c r="J270" s="22" t="s">
        <v>366</v>
      </c>
    </row>
    <row r="271" spans="1:10" x14ac:dyDescent="0.35">
      <c r="A271" s="20" t="s">
        <v>658</v>
      </c>
      <c r="B271" s="21">
        <v>44450</v>
      </c>
      <c r="C271" s="22" t="s">
        <v>358</v>
      </c>
      <c r="D271" s="22" t="s">
        <v>359</v>
      </c>
      <c r="E271" s="22" t="s">
        <v>7</v>
      </c>
      <c r="F271" s="23">
        <v>710400</v>
      </c>
      <c r="G271" s="22" t="s">
        <v>374</v>
      </c>
      <c r="H271" s="24" t="s">
        <v>379</v>
      </c>
      <c r="I271" s="22" t="s">
        <v>362</v>
      </c>
      <c r="J271" s="22" t="s">
        <v>362</v>
      </c>
    </row>
    <row r="272" spans="1:10" x14ac:dyDescent="0.35">
      <c r="A272" s="20" t="s">
        <v>659</v>
      </c>
      <c r="B272" s="21">
        <v>44450</v>
      </c>
      <c r="C272" s="22" t="s">
        <v>358</v>
      </c>
      <c r="D272" s="22" t="s">
        <v>369</v>
      </c>
      <c r="E272" s="22" t="s">
        <v>370</v>
      </c>
      <c r="F272" s="23">
        <v>2205950</v>
      </c>
      <c r="G272" s="22" t="s">
        <v>374</v>
      </c>
      <c r="H272" s="24" t="s">
        <v>365</v>
      </c>
      <c r="I272" s="22" t="s">
        <v>362</v>
      </c>
      <c r="J272" s="22" t="s">
        <v>362</v>
      </c>
    </row>
    <row r="273" spans="1:10" x14ac:dyDescent="0.35">
      <c r="A273" s="20" t="s">
        <v>660</v>
      </c>
      <c r="B273" s="21">
        <v>44450</v>
      </c>
      <c r="C273" s="22" t="s">
        <v>358</v>
      </c>
      <c r="D273" s="22" t="s">
        <v>369</v>
      </c>
      <c r="E273" s="22" t="s">
        <v>370</v>
      </c>
      <c r="F273" s="23">
        <v>8166050</v>
      </c>
      <c r="G273" s="22" t="s">
        <v>364</v>
      </c>
      <c r="H273" s="24" t="s">
        <v>365</v>
      </c>
      <c r="I273" s="22" t="s">
        <v>362</v>
      </c>
      <c r="J273" s="22" t="s">
        <v>366</v>
      </c>
    </row>
    <row r="274" spans="1:10" x14ac:dyDescent="0.35">
      <c r="A274" s="20" t="s">
        <v>661</v>
      </c>
      <c r="B274" s="21">
        <v>44450</v>
      </c>
      <c r="C274" s="22" t="s">
        <v>358</v>
      </c>
      <c r="D274" s="22" t="s">
        <v>369</v>
      </c>
      <c r="E274" s="22" t="s">
        <v>370</v>
      </c>
      <c r="F274" s="23">
        <v>3222081</v>
      </c>
      <c r="G274" s="22" t="s">
        <v>374</v>
      </c>
      <c r="H274" s="22" t="s">
        <v>371</v>
      </c>
      <c r="I274" s="22" t="s">
        <v>362</v>
      </c>
      <c r="J274" s="22" t="s">
        <v>362</v>
      </c>
    </row>
    <row r="275" spans="1:10" x14ac:dyDescent="0.35">
      <c r="A275" s="20" t="s">
        <v>662</v>
      </c>
      <c r="B275" s="21">
        <v>44452</v>
      </c>
      <c r="C275" s="22" t="s">
        <v>358</v>
      </c>
      <c r="D275" s="22" t="s">
        <v>389</v>
      </c>
      <c r="E275" s="22" t="s">
        <v>7</v>
      </c>
      <c r="F275" s="23">
        <v>371600</v>
      </c>
      <c r="G275" s="22" t="s">
        <v>360</v>
      </c>
      <c r="H275" s="22" t="s">
        <v>375</v>
      </c>
      <c r="I275" s="22" t="s">
        <v>366</v>
      </c>
      <c r="J275" s="22" t="s">
        <v>362</v>
      </c>
    </row>
    <row r="276" spans="1:10" x14ac:dyDescent="0.35">
      <c r="A276" s="20" t="s">
        <v>663</v>
      </c>
      <c r="B276" s="21">
        <v>44454</v>
      </c>
      <c r="C276" s="22" t="s">
        <v>358</v>
      </c>
      <c r="D276" s="22" t="s">
        <v>369</v>
      </c>
      <c r="E276" s="22" t="s">
        <v>370</v>
      </c>
      <c r="F276" s="23">
        <v>1365000</v>
      </c>
      <c r="G276" s="22" t="s">
        <v>374</v>
      </c>
      <c r="H276" s="22" t="s">
        <v>375</v>
      </c>
      <c r="I276" s="22" t="s">
        <v>366</v>
      </c>
      <c r="J276" s="22" t="s">
        <v>366</v>
      </c>
    </row>
    <row r="277" spans="1:10" x14ac:dyDescent="0.35">
      <c r="A277" s="20" t="s">
        <v>664</v>
      </c>
      <c r="B277" s="21">
        <v>44454</v>
      </c>
      <c r="C277" s="22" t="s">
        <v>358</v>
      </c>
      <c r="D277" s="22" t="s">
        <v>359</v>
      </c>
      <c r="E277" s="22" t="s">
        <v>7</v>
      </c>
      <c r="F277" s="23">
        <v>24000000</v>
      </c>
      <c r="G277" s="22" t="s">
        <v>360</v>
      </c>
      <c r="H277" s="24" t="s">
        <v>365</v>
      </c>
      <c r="I277" s="22" t="s">
        <v>366</v>
      </c>
      <c r="J277" s="22" t="s">
        <v>366</v>
      </c>
    </row>
    <row r="278" spans="1:10" x14ac:dyDescent="0.35">
      <c r="A278" s="20" t="s">
        <v>665</v>
      </c>
      <c r="B278" s="21">
        <v>44454</v>
      </c>
      <c r="C278" s="22" t="s">
        <v>358</v>
      </c>
      <c r="D278" s="22" t="s">
        <v>359</v>
      </c>
      <c r="E278" s="22" t="s">
        <v>7</v>
      </c>
      <c r="F278" s="23">
        <v>7700000</v>
      </c>
      <c r="G278" s="22" t="s">
        <v>364</v>
      </c>
      <c r="H278" s="22" t="s">
        <v>353</v>
      </c>
      <c r="I278" s="22" t="s">
        <v>366</v>
      </c>
      <c r="J278" s="22" t="s">
        <v>366</v>
      </c>
    </row>
    <row r="279" spans="1:10" x14ac:dyDescent="0.35">
      <c r="A279" s="20" t="s">
        <v>666</v>
      </c>
      <c r="B279" s="21">
        <v>44455</v>
      </c>
      <c r="C279" s="22" t="s">
        <v>358</v>
      </c>
      <c r="D279" s="22" t="s">
        <v>377</v>
      </c>
      <c r="E279" s="22" t="s">
        <v>370</v>
      </c>
      <c r="F279" s="23">
        <v>4578800</v>
      </c>
      <c r="G279" s="22" t="s">
        <v>360</v>
      </c>
      <c r="H279" s="22" t="s">
        <v>371</v>
      </c>
      <c r="I279" s="22" t="s">
        <v>362</v>
      </c>
      <c r="J279" s="22" t="s">
        <v>362</v>
      </c>
    </row>
    <row r="280" spans="1:10" x14ac:dyDescent="0.35">
      <c r="A280" s="20" t="s">
        <v>667</v>
      </c>
      <c r="B280" s="21">
        <v>44460</v>
      </c>
      <c r="C280" s="22" t="s">
        <v>368</v>
      </c>
      <c r="D280" s="22" t="s">
        <v>398</v>
      </c>
      <c r="E280" s="22" t="s">
        <v>399</v>
      </c>
      <c r="F280" s="23">
        <v>2477200</v>
      </c>
      <c r="G280" s="22" t="s">
        <v>360</v>
      </c>
      <c r="H280" s="22" t="s">
        <v>371</v>
      </c>
      <c r="I280" s="22" t="s">
        <v>362</v>
      </c>
      <c r="J280" s="22" t="s">
        <v>362</v>
      </c>
    </row>
    <row r="281" spans="1:10" x14ac:dyDescent="0.35">
      <c r="A281" s="20" t="s">
        <v>668</v>
      </c>
      <c r="B281" s="21">
        <v>44461</v>
      </c>
      <c r="C281" s="22" t="s">
        <v>358</v>
      </c>
      <c r="D281" s="22" t="s">
        <v>389</v>
      </c>
      <c r="E281" s="22" t="s">
        <v>7</v>
      </c>
      <c r="F281" s="23">
        <v>3432600</v>
      </c>
      <c r="G281" s="22" t="s">
        <v>360</v>
      </c>
      <c r="H281" s="24" t="s">
        <v>379</v>
      </c>
      <c r="I281" s="22" t="s">
        <v>366</v>
      </c>
      <c r="J281" s="22" t="s">
        <v>366</v>
      </c>
    </row>
    <row r="282" spans="1:10" x14ac:dyDescent="0.35">
      <c r="A282" s="20" t="s">
        <v>669</v>
      </c>
      <c r="B282" s="21">
        <v>44462</v>
      </c>
      <c r="C282" s="22" t="s">
        <v>368</v>
      </c>
      <c r="D282" s="22" t="s">
        <v>377</v>
      </c>
      <c r="E282" s="22" t="s">
        <v>370</v>
      </c>
      <c r="F282" s="23">
        <v>172100</v>
      </c>
      <c r="G282" s="22" t="s">
        <v>360</v>
      </c>
      <c r="H282" s="22" t="s">
        <v>371</v>
      </c>
      <c r="I282" s="22" t="s">
        <v>362</v>
      </c>
      <c r="J282" s="22" t="s">
        <v>362</v>
      </c>
    </row>
    <row r="283" spans="1:10" x14ac:dyDescent="0.35">
      <c r="A283" s="20" t="s">
        <v>670</v>
      </c>
      <c r="B283" s="21">
        <v>44462</v>
      </c>
      <c r="C283" s="22" t="s">
        <v>358</v>
      </c>
      <c r="D283" s="22" t="s">
        <v>359</v>
      </c>
      <c r="E283" s="22" t="s">
        <v>7</v>
      </c>
      <c r="F283" s="23">
        <v>11147050</v>
      </c>
      <c r="G283" s="22" t="s">
        <v>364</v>
      </c>
      <c r="H283" s="24" t="s">
        <v>365</v>
      </c>
      <c r="I283" s="22" t="s">
        <v>366</v>
      </c>
      <c r="J283" s="22" t="s">
        <v>366</v>
      </c>
    </row>
    <row r="284" spans="1:10" x14ac:dyDescent="0.35">
      <c r="A284" s="20" t="s">
        <v>671</v>
      </c>
      <c r="B284" s="21">
        <v>44462</v>
      </c>
      <c r="C284" s="22" t="s">
        <v>358</v>
      </c>
      <c r="D284" s="22" t="s">
        <v>359</v>
      </c>
      <c r="E284" s="22" t="s">
        <v>7</v>
      </c>
      <c r="F284" s="23">
        <v>2007000</v>
      </c>
      <c r="G284" s="22" t="s">
        <v>360</v>
      </c>
      <c r="H284" s="24" t="s">
        <v>379</v>
      </c>
      <c r="I284" s="22" t="s">
        <v>366</v>
      </c>
      <c r="J284" s="22" t="s">
        <v>366</v>
      </c>
    </row>
    <row r="285" spans="1:10" x14ac:dyDescent="0.35">
      <c r="A285" s="20" t="s">
        <v>672</v>
      </c>
      <c r="B285" s="21">
        <v>44463</v>
      </c>
      <c r="C285" s="22" t="s">
        <v>358</v>
      </c>
      <c r="D285" s="22" t="s">
        <v>359</v>
      </c>
      <c r="E285" s="22" t="s">
        <v>7</v>
      </c>
      <c r="F285" s="23">
        <v>9404500</v>
      </c>
      <c r="G285" s="22" t="s">
        <v>360</v>
      </c>
      <c r="H285" s="24" t="s">
        <v>365</v>
      </c>
      <c r="I285" s="22" t="s">
        <v>366</v>
      </c>
      <c r="J285" s="22" t="s">
        <v>366</v>
      </c>
    </row>
    <row r="286" spans="1:10" x14ac:dyDescent="0.35">
      <c r="A286" s="20" t="s">
        <v>673</v>
      </c>
      <c r="B286" s="21">
        <v>44463</v>
      </c>
      <c r="C286" s="22" t="s">
        <v>358</v>
      </c>
      <c r="D286" s="22" t="s">
        <v>359</v>
      </c>
      <c r="E286" s="22" t="s">
        <v>7</v>
      </c>
      <c r="F286" s="23">
        <v>5056900</v>
      </c>
      <c r="G286" s="22" t="s">
        <v>364</v>
      </c>
      <c r="H286" s="24" t="s">
        <v>365</v>
      </c>
      <c r="I286" s="22" t="s">
        <v>366</v>
      </c>
      <c r="J286" s="22" t="s">
        <v>366</v>
      </c>
    </row>
    <row r="287" spans="1:10" x14ac:dyDescent="0.35">
      <c r="A287" s="20" t="s">
        <v>674</v>
      </c>
      <c r="B287" s="21">
        <v>44465</v>
      </c>
      <c r="C287" s="22" t="s">
        <v>358</v>
      </c>
      <c r="D287" s="22" t="s">
        <v>369</v>
      </c>
      <c r="E287" s="22" t="s">
        <v>370</v>
      </c>
      <c r="F287" s="23">
        <v>4577032</v>
      </c>
      <c r="G287" s="22" t="s">
        <v>360</v>
      </c>
      <c r="H287" s="22" t="s">
        <v>371</v>
      </c>
      <c r="I287" s="22" t="s">
        <v>362</v>
      </c>
      <c r="J287" s="22" t="s">
        <v>362</v>
      </c>
    </row>
    <row r="288" spans="1:10" x14ac:dyDescent="0.35">
      <c r="A288" s="20" t="s">
        <v>675</v>
      </c>
      <c r="B288" s="21">
        <v>44465</v>
      </c>
      <c r="C288" s="22" t="s">
        <v>358</v>
      </c>
      <c r="D288" s="22" t="s">
        <v>359</v>
      </c>
      <c r="E288" s="22" t="s">
        <v>7</v>
      </c>
      <c r="F288" s="23">
        <v>953100</v>
      </c>
      <c r="G288" s="22" t="s">
        <v>408</v>
      </c>
      <c r="H288" s="24" t="s">
        <v>379</v>
      </c>
      <c r="I288" s="22" t="s">
        <v>362</v>
      </c>
      <c r="J288" s="22" t="s">
        <v>362</v>
      </c>
    </row>
    <row r="289" spans="1:10" ht="26" x14ac:dyDescent="0.35">
      <c r="A289" s="20" t="s">
        <v>676</v>
      </c>
      <c r="B289" s="21">
        <v>44466</v>
      </c>
      <c r="C289" s="22" t="s">
        <v>368</v>
      </c>
      <c r="D289" s="22" t="s">
        <v>359</v>
      </c>
      <c r="E289" s="22" t="s">
        <v>7</v>
      </c>
      <c r="F289" s="23">
        <v>2562500</v>
      </c>
      <c r="G289" s="22" t="s">
        <v>364</v>
      </c>
      <c r="H289" s="22" t="s">
        <v>435</v>
      </c>
      <c r="I289" s="22" t="s">
        <v>362</v>
      </c>
      <c r="J289" s="22" t="s">
        <v>362</v>
      </c>
    </row>
    <row r="290" spans="1:10" x14ac:dyDescent="0.35">
      <c r="A290" s="20" t="s">
        <v>677</v>
      </c>
      <c r="B290" s="21">
        <v>44467</v>
      </c>
      <c r="C290" s="22" t="s">
        <v>358</v>
      </c>
      <c r="D290" s="22" t="s">
        <v>359</v>
      </c>
      <c r="E290" s="22" t="s">
        <v>7</v>
      </c>
      <c r="F290" s="23">
        <v>6908000</v>
      </c>
      <c r="G290" s="22" t="s">
        <v>360</v>
      </c>
      <c r="H290" s="24" t="s">
        <v>379</v>
      </c>
      <c r="I290" s="22" t="s">
        <v>366</v>
      </c>
      <c r="J290" s="22" t="s">
        <v>366</v>
      </c>
    </row>
    <row r="291" spans="1:10" x14ac:dyDescent="0.35">
      <c r="A291" s="20" t="s">
        <v>678</v>
      </c>
      <c r="B291" s="21">
        <v>44468</v>
      </c>
      <c r="C291" s="22" t="s">
        <v>358</v>
      </c>
      <c r="D291" s="22" t="s">
        <v>398</v>
      </c>
      <c r="E291" s="22" t="s">
        <v>399</v>
      </c>
      <c r="F291" s="23">
        <v>1588100</v>
      </c>
      <c r="G291" s="22" t="s">
        <v>374</v>
      </c>
      <c r="H291" s="22" t="s">
        <v>417</v>
      </c>
      <c r="I291" s="22" t="s">
        <v>362</v>
      </c>
      <c r="J291" s="22" t="s">
        <v>362</v>
      </c>
    </row>
    <row r="292" spans="1:10" x14ac:dyDescent="0.35">
      <c r="A292" s="20" t="s">
        <v>679</v>
      </c>
      <c r="B292" s="21">
        <v>44469</v>
      </c>
      <c r="C292" s="22" t="s">
        <v>358</v>
      </c>
      <c r="D292" s="22" t="s">
        <v>359</v>
      </c>
      <c r="E292" s="22" t="s">
        <v>7</v>
      </c>
      <c r="F292" s="23">
        <v>311200</v>
      </c>
      <c r="G292" s="22" t="s">
        <v>360</v>
      </c>
      <c r="H292" s="24" t="s">
        <v>365</v>
      </c>
      <c r="I292" s="22" t="s">
        <v>362</v>
      </c>
      <c r="J292" s="22" t="s">
        <v>362</v>
      </c>
    </row>
    <row r="293" spans="1:10" x14ac:dyDescent="0.35">
      <c r="A293" s="20" t="s">
        <v>680</v>
      </c>
      <c r="B293" s="21">
        <v>44470</v>
      </c>
      <c r="C293" s="22" t="s">
        <v>358</v>
      </c>
      <c r="D293" s="22" t="s">
        <v>359</v>
      </c>
      <c r="E293" s="22" t="s">
        <v>7</v>
      </c>
      <c r="F293" s="23">
        <v>14850000</v>
      </c>
      <c r="G293" s="22" t="s">
        <v>360</v>
      </c>
      <c r="H293" s="24" t="s">
        <v>379</v>
      </c>
      <c r="I293" s="22" t="s">
        <v>366</v>
      </c>
      <c r="J293" s="22" t="s">
        <v>366</v>
      </c>
    </row>
    <row r="294" spans="1:10" x14ac:dyDescent="0.35">
      <c r="A294" s="20" t="s">
        <v>681</v>
      </c>
      <c r="B294" s="21">
        <v>44470</v>
      </c>
      <c r="C294" s="22" t="s">
        <v>358</v>
      </c>
      <c r="D294" s="22" t="s">
        <v>359</v>
      </c>
      <c r="E294" s="22" t="s">
        <v>7</v>
      </c>
      <c r="F294" s="23">
        <v>1557500</v>
      </c>
      <c r="G294" s="22" t="s">
        <v>360</v>
      </c>
      <c r="H294" s="24" t="s">
        <v>379</v>
      </c>
      <c r="I294" s="22" t="s">
        <v>362</v>
      </c>
      <c r="J294" s="22" t="s">
        <v>366</v>
      </c>
    </row>
    <row r="295" spans="1:10" x14ac:dyDescent="0.35">
      <c r="A295" s="20" t="s">
        <v>682</v>
      </c>
      <c r="B295" s="21">
        <v>44470</v>
      </c>
      <c r="C295" s="22" t="s">
        <v>358</v>
      </c>
      <c r="D295" s="22" t="s">
        <v>359</v>
      </c>
      <c r="E295" s="22" t="s">
        <v>7</v>
      </c>
      <c r="F295" s="23">
        <v>4267000</v>
      </c>
      <c r="G295" s="22" t="s">
        <v>360</v>
      </c>
      <c r="H295" s="24" t="s">
        <v>379</v>
      </c>
      <c r="I295" s="22" t="s">
        <v>366</v>
      </c>
      <c r="J295" s="22" t="s">
        <v>366</v>
      </c>
    </row>
    <row r="296" spans="1:10" x14ac:dyDescent="0.35">
      <c r="A296" s="20" t="s">
        <v>683</v>
      </c>
      <c r="B296" s="21">
        <v>44472</v>
      </c>
      <c r="C296" s="22" t="s">
        <v>358</v>
      </c>
      <c r="D296" s="22" t="s">
        <v>377</v>
      </c>
      <c r="E296" s="22" t="s">
        <v>370</v>
      </c>
      <c r="F296" s="23">
        <v>1702350</v>
      </c>
      <c r="G296" s="22" t="s">
        <v>360</v>
      </c>
      <c r="H296" s="24" t="s">
        <v>365</v>
      </c>
      <c r="I296" s="22" t="s">
        <v>362</v>
      </c>
      <c r="J296" s="22" t="s">
        <v>362</v>
      </c>
    </row>
    <row r="297" spans="1:10" x14ac:dyDescent="0.35">
      <c r="A297" s="20" t="s">
        <v>684</v>
      </c>
      <c r="B297" s="21">
        <v>44473</v>
      </c>
      <c r="C297" s="22" t="s">
        <v>358</v>
      </c>
      <c r="D297" s="22" t="s">
        <v>359</v>
      </c>
      <c r="E297" s="22" t="s">
        <v>7</v>
      </c>
      <c r="F297" s="23">
        <v>280600</v>
      </c>
      <c r="G297" s="22" t="s">
        <v>360</v>
      </c>
      <c r="H297" s="24" t="s">
        <v>379</v>
      </c>
      <c r="I297" s="22" t="s">
        <v>362</v>
      </c>
      <c r="J297" s="22" t="s">
        <v>362</v>
      </c>
    </row>
    <row r="298" spans="1:10" x14ac:dyDescent="0.35">
      <c r="A298" s="20" t="s">
        <v>685</v>
      </c>
      <c r="B298" s="21">
        <v>44473</v>
      </c>
      <c r="C298" s="22" t="s">
        <v>358</v>
      </c>
      <c r="D298" s="22" t="s">
        <v>369</v>
      </c>
      <c r="E298" s="22" t="s">
        <v>370</v>
      </c>
      <c r="F298" s="23">
        <v>2025100</v>
      </c>
      <c r="G298" s="22" t="s">
        <v>374</v>
      </c>
      <c r="H298" s="24" t="s">
        <v>379</v>
      </c>
      <c r="I298" s="22" t="s">
        <v>362</v>
      </c>
      <c r="J298" s="22" t="s">
        <v>362</v>
      </c>
    </row>
    <row r="299" spans="1:10" x14ac:dyDescent="0.35">
      <c r="A299" s="20" t="s">
        <v>686</v>
      </c>
      <c r="B299" s="21">
        <v>44473</v>
      </c>
      <c r="C299" s="22" t="s">
        <v>358</v>
      </c>
      <c r="D299" s="22" t="s">
        <v>359</v>
      </c>
      <c r="E299" s="22" t="s">
        <v>7</v>
      </c>
      <c r="F299" s="23">
        <v>6748000</v>
      </c>
      <c r="G299" s="22" t="s">
        <v>360</v>
      </c>
      <c r="H299" s="24" t="s">
        <v>365</v>
      </c>
      <c r="I299" s="22" t="s">
        <v>366</v>
      </c>
      <c r="J299" s="22" t="s">
        <v>366</v>
      </c>
    </row>
    <row r="300" spans="1:10" x14ac:dyDescent="0.35">
      <c r="A300" s="20" t="s">
        <v>687</v>
      </c>
      <c r="B300" s="21">
        <v>44474</v>
      </c>
      <c r="C300" s="22" t="s">
        <v>358</v>
      </c>
      <c r="D300" s="22" t="s">
        <v>369</v>
      </c>
      <c r="E300" s="22" t="s">
        <v>370</v>
      </c>
      <c r="F300" s="23">
        <v>2067500</v>
      </c>
      <c r="G300" s="22" t="s">
        <v>364</v>
      </c>
      <c r="H300" s="22" t="s">
        <v>413</v>
      </c>
      <c r="I300" s="22" t="s">
        <v>366</v>
      </c>
      <c r="J300" s="22" t="s">
        <v>366</v>
      </c>
    </row>
    <row r="301" spans="1:10" x14ac:dyDescent="0.35">
      <c r="A301" s="20" t="s">
        <v>688</v>
      </c>
      <c r="B301" s="21">
        <v>44474</v>
      </c>
      <c r="C301" s="22" t="s">
        <v>358</v>
      </c>
      <c r="D301" s="22" t="s">
        <v>359</v>
      </c>
      <c r="E301" s="22" t="s">
        <v>7</v>
      </c>
      <c r="F301" s="23">
        <v>3235700</v>
      </c>
      <c r="G301" s="22" t="s">
        <v>360</v>
      </c>
      <c r="H301" s="24" t="s">
        <v>365</v>
      </c>
      <c r="I301" s="22" t="s">
        <v>366</v>
      </c>
      <c r="J301" s="22" t="s">
        <v>366</v>
      </c>
    </row>
    <row r="302" spans="1:10" x14ac:dyDescent="0.35">
      <c r="A302" s="20" t="s">
        <v>689</v>
      </c>
      <c r="B302" s="21">
        <v>44476</v>
      </c>
      <c r="C302" s="22" t="s">
        <v>358</v>
      </c>
      <c r="D302" s="22" t="s">
        <v>359</v>
      </c>
      <c r="E302" s="22" t="s">
        <v>7</v>
      </c>
      <c r="F302" s="23">
        <v>2356100</v>
      </c>
      <c r="G302" s="22" t="s">
        <v>360</v>
      </c>
      <c r="H302" s="22" t="s">
        <v>375</v>
      </c>
      <c r="I302" s="22" t="s">
        <v>366</v>
      </c>
      <c r="J302" s="22" t="s">
        <v>366</v>
      </c>
    </row>
    <row r="303" spans="1:10" x14ac:dyDescent="0.35">
      <c r="A303" s="20" t="s">
        <v>690</v>
      </c>
      <c r="B303" s="21">
        <v>44476</v>
      </c>
      <c r="C303" s="22" t="s">
        <v>358</v>
      </c>
      <c r="D303" s="22" t="s">
        <v>359</v>
      </c>
      <c r="E303" s="22" t="s">
        <v>7</v>
      </c>
      <c r="F303" s="23">
        <v>7932500</v>
      </c>
      <c r="G303" s="22" t="s">
        <v>360</v>
      </c>
      <c r="H303" s="24" t="s">
        <v>365</v>
      </c>
      <c r="I303" s="22" t="s">
        <v>366</v>
      </c>
      <c r="J303" s="22" t="s">
        <v>366</v>
      </c>
    </row>
    <row r="304" spans="1:10" x14ac:dyDescent="0.35">
      <c r="A304" s="20" t="s">
        <v>691</v>
      </c>
      <c r="B304" s="21">
        <v>44479</v>
      </c>
      <c r="C304" s="22" t="s">
        <v>358</v>
      </c>
      <c r="D304" s="22" t="s">
        <v>359</v>
      </c>
      <c r="E304" s="22" t="s">
        <v>7</v>
      </c>
      <c r="F304" s="23">
        <v>1851125</v>
      </c>
      <c r="G304" s="22" t="s">
        <v>360</v>
      </c>
      <c r="H304" s="24" t="s">
        <v>379</v>
      </c>
      <c r="I304" s="22" t="s">
        <v>362</v>
      </c>
      <c r="J304" s="22" t="s">
        <v>362</v>
      </c>
    </row>
    <row r="305" spans="1:10" x14ac:dyDescent="0.35">
      <c r="A305" s="20" t="s">
        <v>692</v>
      </c>
      <c r="B305" s="21">
        <v>44480</v>
      </c>
      <c r="C305" s="22" t="s">
        <v>358</v>
      </c>
      <c r="D305" s="22" t="s">
        <v>359</v>
      </c>
      <c r="E305" s="22" t="s">
        <v>7</v>
      </c>
      <c r="F305" s="23">
        <v>8345500</v>
      </c>
      <c r="G305" s="22" t="s">
        <v>360</v>
      </c>
      <c r="H305" s="24" t="s">
        <v>365</v>
      </c>
      <c r="I305" s="22" t="s">
        <v>366</v>
      </c>
      <c r="J305" s="22" t="s">
        <v>366</v>
      </c>
    </row>
    <row r="306" spans="1:10" x14ac:dyDescent="0.35">
      <c r="A306" s="20" t="s">
        <v>693</v>
      </c>
      <c r="B306" s="21">
        <v>44480</v>
      </c>
      <c r="C306" s="22" t="s">
        <v>358</v>
      </c>
      <c r="D306" s="22" t="s">
        <v>359</v>
      </c>
      <c r="E306" s="22" t="s">
        <v>7</v>
      </c>
      <c r="F306" s="23">
        <v>2400000</v>
      </c>
      <c r="G306" s="22" t="s">
        <v>360</v>
      </c>
      <c r="H306" s="22" t="s">
        <v>353</v>
      </c>
      <c r="I306" s="22" t="s">
        <v>366</v>
      </c>
      <c r="J306" s="22" t="s">
        <v>366</v>
      </c>
    </row>
    <row r="307" spans="1:10" x14ac:dyDescent="0.35">
      <c r="A307" s="20" t="s">
        <v>694</v>
      </c>
      <c r="B307" s="21">
        <v>44481</v>
      </c>
      <c r="C307" s="22" t="s">
        <v>358</v>
      </c>
      <c r="D307" s="22" t="s">
        <v>369</v>
      </c>
      <c r="E307" s="22" t="s">
        <v>370</v>
      </c>
      <c r="F307" s="23">
        <v>1675000</v>
      </c>
      <c r="G307" s="22" t="s">
        <v>360</v>
      </c>
      <c r="H307" s="22" t="s">
        <v>375</v>
      </c>
      <c r="I307" s="22" t="s">
        <v>366</v>
      </c>
      <c r="J307" s="22" t="s">
        <v>366</v>
      </c>
    </row>
    <row r="308" spans="1:10" x14ac:dyDescent="0.35">
      <c r="A308" s="20" t="s">
        <v>695</v>
      </c>
      <c r="B308" s="21">
        <v>44482</v>
      </c>
      <c r="C308" s="22" t="s">
        <v>358</v>
      </c>
      <c r="D308" s="22" t="s">
        <v>466</v>
      </c>
      <c r="E308" s="22" t="s">
        <v>399</v>
      </c>
      <c r="F308" s="23">
        <v>145680</v>
      </c>
      <c r="G308" s="22" t="s">
        <v>360</v>
      </c>
      <c r="H308" s="24" t="s">
        <v>379</v>
      </c>
      <c r="I308" s="22" t="s">
        <v>362</v>
      </c>
      <c r="J308" s="22" t="s">
        <v>362</v>
      </c>
    </row>
    <row r="309" spans="1:10" x14ac:dyDescent="0.35">
      <c r="A309" s="20" t="s">
        <v>696</v>
      </c>
      <c r="B309" s="21">
        <v>44483</v>
      </c>
      <c r="C309" s="22" t="s">
        <v>358</v>
      </c>
      <c r="D309" s="22" t="s">
        <v>359</v>
      </c>
      <c r="E309" s="22" t="s">
        <v>7</v>
      </c>
      <c r="F309" s="23">
        <v>13900000</v>
      </c>
      <c r="G309" s="22" t="s">
        <v>360</v>
      </c>
      <c r="H309" s="24" t="s">
        <v>379</v>
      </c>
      <c r="I309" s="22" t="s">
        <v>366</v>
      </c>
      <c r="J309" s="22" t="s">
        <v>366</v>
      </c>
    </row>
    <row r="310" spans="1:10" x14ac:dyDescent="0.35">
      <c r="A310" s="20" t="s">
        <v>697</v>
      </c>
      <c r="B310" s="21">
        <v>44483</v>
      </c>
      <c r="C310" s="22" t="s">
        <v>358</v>
      </c>
      <c r="D310" s="22" t="s">
        <v>359</v>
      </c>
      <c r="E310" s="22" t="s">
        <v>7</v>
      </c>
      <c r="F310" s="23">
        <v>13575000</v>
      </c>
      <c r="G310" s="22" t="s">
        <v>360</v>
      </c>
      <c r="H310" s="24" t="s">
        <v>379</v>
      </c>
      <c r="I310" s="22" t="s">
        <v>366</v>
      </c>
      <c r="J310" s="22" t="s">
        <v>366</v>
      </c>
    </row>
    <row r="311" spans="1:10" x14ac:dyDescent="0.35">
      <c r="A311" s="20" t="s">
        <v>698</v>
      </c>
      <c r="B311" s="21">
        <v>44483</v>
      </c>
      <c r="C311" s="22" t="s">
        <v>358</v>
      </c>
      <c r="D311" s="22" t="s">
        <v>359</v>
      </c>
      <c r="E311" s="22" t="s">
        <v>7</v>
      </c>
      <c r="F311" s="23">
        <v>5950500</v>
      </c>
      <c r="G311" s="22" t="s">
        <v>408</v>
      </c>
      <c r="H311" s="24" t="s">
        <v>379</v>
      </c>
      <c r="I311" s="22" t="s">
        <v>366</v>
      </c>
      <c r="J311" s="22" t="s">
        <v>366</v>
      </c>
    </row>
    <row r="312" spans="1:10" x14ac:dyDescent="0.35">
      <c r="A312" s="20" t="s">
        <v>699</v>
      </c>
      <c r="B312" s="21">
        <v>44484</v>
      </c>
      <c r="C312" s="22" t="s">
        <v>358</v>
      </c>
      <c r="D312" s="22" t="s">
        <v>401</v>
      </c>
      <c r="E312" s="22" t="s">
        <v>10</v>
      </c>
      <c r="F312" s="23">
        <v>1569440</v>
      </c>
      <c r="G312" s="22" t="s">
        <v>374</v>
      </c>
      <c r="H312" s="22" t="s">
        <v>394</v>
      </c>
      <c r="I312" s="22" t="s">
        <v>362</v>
      </c>
      <c r="J312" s="22" t="s">
        <v>362</v>
      </c>
    </row>
    <row r="313" spans="1:10" x14ac:dyDescent="0.35">
      <c r="A313" s="20" t="s">
        <v>700</v>
      </c>
      <c r="B313" s="21">
        <v>44486</v>
      </c>
      <c r="C313" s="22" t="s">
        <v>358</v>
      </c>
      <c r="D313" s="22" t="s">
        <v>359</v>
      </c>
      <c r="E313" s="22" t="s">
        <v>7</v>
      </c>
      <c r="F313" s="23">
        <v>2131900</v>
      </c>
      <c r="G313" s="22" t="s">
        <v>374</v>
      </c>
      <c r="H313" s="22" t="s">
        <v>361</v>
      </c>
      <c r="I313" s="22" t="s">
        <v>362</v>
      </c>
      <c r="J313" s="22" t="s">
        <v>362</v>
      </c>
    </row>
    <row r="314" spans="1:10" x14ac:dyDescent="0.35">
      <c r="A314" s="20" t="s">
        <v>701</v>
      </c>
      <c r="B314" s="21">
        <v>44486</v>
      </c>
      <c r="C314" s="22" t="s">
        <v>358</v>
      </c>
      <c r="D314" s="22" t="s">
        <v>369</v>
      </c>
      <c r="E314" s="22" t="s">
        <v>370</v>
      </c>
      <c r="F314" s="23">
        <v>631410</v>
      </c>
      <c r="G314" s="22" t="s">
        <v>360</v>
      </c>
      <c r="H314" s="22" t="s">
        <v>371</v>
      </c>
      <c r="I314" s="22" t="s">
        <v>362</v>
      </c>
      <c r="J314" s="22" t="s">
        <v>362</v>
      </c>
    </row>
    <row r="315" spans="1:10" x14ac:dyDescent="0.35">
      <c r="A315" s="20" t="s">
        <v>702</v>
      </c>
      <c r="B315" s="21">
        <v>44487</v>
      </c>
      <c r="C315" s="22" t="s">
        <v>358</v>
      </c>
      <c r="D315" s="22" t="s">
        <v>359</v>
      </c>
      <c r="E315" s="22" t="s">
        <v>7</v>
      </c>
      <c r="F315" s="23">
        <v>1856637</v>
      </c>
      <c r="G315" s="22" t="s">
        <v>374</v>
      </c>
      <c r="H315" s="22" t="s">
        <v>375</v>
      </c>
      <c r="I315" s="22" t="s">
        <v>366</v>
      </c>
      <c r="J315" s="22" t="s">
        <v>366</v>
      </c>
    </row>
    <row r="316" spans="1:10" ht="26" x14ac:dyDescent="0.35">
      <c r="A316" s="20" t="s">
        <v>703</v>
      </c>
      <c r="B316" s="21">
        <v>44489</v>
      </c>
      <c r="C316" s="22" t="s">
        <v>358</v>
      </c>
      <c r="D316" s="22" t="s">
        <v>369</v>
      </c>
      <c r="E316" s="22" t="s">
        <v>370</v>
      </c>
      <c r="F316" s="23">
        <v>2321900</v>
      </c>
      <c r="G316" s="22" t="s">
        <v>360</v>
      </c>
      <c r="H316" s="22" t="s">
        <v>435</v>
      </c>
      <c r="I316" s="22" t="s">
        <v>362</v>
      </c>
      <c r="J316" s="22" t="s">
        <v>362</v>
      </c>
    </row>
    <row r="317" spans="1:10" x14ac:dyDescent="0.35">
      <c r="A317" s="20" t="s">
        <v>704</v>
      </c>
      <c r="B317" s="21">
        <v>44489</v>
      </c>
      <c r="C317" s="22" t="s">
        <v>358</v>
      </c>
      <c r="D317" s="22" t="s">
        <v>389</v>
      </c>
      <c r="E317" s="22" t="s">
        <v>7</v>
      </c>
      <c r="F317" s="23">
        <v>4726686</v>
      </c>
      <c r="G317" s="22" t="s">
        <v>360</v>
      </c>
      <c r="H317" s="22" t="s">
        <v>371</v>
      </c>
      <c r="I317" s="22" t="s">
        <v>366</v>
      </c>
      <c r="J317" s="22" t="s">
        <v>362</v>
      </c>
    </row>
    <row r="318" spans="1:10" x14ac:dyDescent="0.35">
      <c r="A318" s="20" t="s">
        <v>705</v>
      </c>
      <c r="B318" s="21">
        <v>44490</v>
      </c>
      <c r="C318" s="22" t="s">
        <v>358</v>
      </c>
      <c r="D318" s="22" t="s">
        <v>655</v>
      </c>
      <c r="E318" s="22" t="s">
        <v>399</v>
      </c>
      <c r="F318" s="23">
        <v>1444255</v>
      </c>
      <c r="G318" s="22" t="s">
        <v>360</v>
      </c>
      <c r="H318" s="22" t="s">
        <v>394</v>
      </c>
      <c r="I318" s="22" t="s">
        <v>362</v>
      </c>
      <c r="J318" s="22" t="s">
        <v>362</v>
      </c>
    </row>
    <row r="319" spans="1:10" x14ac:dyDescent="0.35">
      <c r="A319" s="20" t="s">
        <v>706</v>
      </c>
      <c r="B319" s="21">
        <v>44490</v>
      </c>
      <c r="C319" s="22" t="s">
        <v>358</v>
      </c>
      <c r="D319" s="22" t="s">
        <v>359</v>
      </c>
      <c r="E319" s="22" t="s">
        <v>7</v>
      </c>
      <c r="F319" s="23">
        <v>1830900</v>
      </c>
      <c r="G319" s="22" t="s">
        <v>360</v>
      </c>
      <c r="H319" s="24" t="s">
        <v>379</v>
      </c>
      <c r="I319" s="22" t="s">
        <v>362</v>
      </c>
      <c r="J319" s="22" t="s">
        <v>362</v>
      </c>
    </row>
    <row r="320" spans="1:10" x14ac:dyDescent="0.35">
      <c r="A320" s="20" t="s">
        <v>707</v>
      </c>
      <c r="B320" s="21">
        <v>44491</v>
      </c>
      <c r="C320" s="22" t="s">
        <v>358</v>
      </c>
      <c r="D320" s="22" t="s">
        <v>398</v>
      </c>
      <c r="E320" s="22" t="s">
        <v>399</v>
      </c>
      <c r="F320" s="23">
        <v>1325200</v>
      </c>
      <c r="G320" s="22" t="s">
        <v>360</v>
      </c>
      <c r="H320" s="22" t="s">
        <v>394</v>
      </c>
      <c r="I320" s="22" t="s">
        <v>362</v>
      </c>
      <c r="J320" s="22" t="s">
        <v>362</v>
      </c>
    </row>
    <row r="321" spans="1:10" x14ac:dyDescent="0.35">
      <c r="A321" s="20" t="s">
        <v>708</v>
      </c>
      <c r="B321" s="21">
        <v>44491</v>
      </c>
      <c r="C321" s="22" t="s">
        <v>358</v>
      </c>
      <c r="D321" s="22" t="s">
        <v>359</v>
      </c>
      <c r="E321" s="22" t="s">
        <v>7</v>
      </c>
      <c r="F321" s="23">
        <v>1267625</v>
      </c>
      <c r="G321" s="22" t="s">
        <v>360</v>
      </c>
      <c r="H321" s="24" t="s">
        <v>379</v>
      </c>
      <c r="I321" s="22" t="s">
        <v>362</v>
      </c>
      <c r="J321" s="22" t="s">
        <v>362</v>
      </c>
    </row>
    <row r="322" spans="1:10" x14ac:dyDescent="0.35">
      <c r="A322" s="20" t="s">
        <v>709</v>
      </c>
      <c r="B322" s="21">
        <v>44491</v>
      </c>
      <c r="C322" s="22" t="s">
        <v>368</v>
      </c>
      <c r="D322" s="22" t="s">
        <v>359</v>
      </c>
      <c r="E322" s="22" t="s">
        <v>7</v>
      </c>
      <c r="F322" s="23">
        <v>3409000</v>
      </c>
      <c r="G322" s="22" t="s">
        <v>408</v>
      </c>
      <c r="H322" s="22" t="s">
        <v>371</v>
      </c>
      <c r="I322" s="22" t="s">
        <v>362</v>
      </c>
      <c r="J322" s="22" t="s">
        <v>362</v>
      </c>
    </row>
    <row r="323" spans="1:10" x14ac:dyDescent="0.35">
      <c r="A323" s="20" t="s">
        <v>710</v>
      </c>
      <c r="B323" s="21">
        <v>44492</v>
      </c>
      <c r="C323" s="22" t="s">
        <v>358</v>
      </c>
      <c r="D323" s="22" t="s">
        <v>359</v>
      </c>
      <c r="E323" s="22" t="s">
        <v>7</v>
      </c>
      <c r="F323" s="23">
        <v>33250000</v>
      </c>
      <c r="G323" s="22" t="s">
        <v>360</v>
      </c>
      <c r="H323" s="24" t="s">
        <v>365</v>
      </c>
      <c r="I323" s="22" t="s">
        <v>366</v>
      </c>
      <c r="J323" s="22" t="s">
        <v>366</v>
      </c>
    </row>
    <row r="324" spans="1:10" x14ac:dyDescent="0.35">
      <c r="A324" s="20" t="s">
        <v>711</v>
      </c>
      <c r="B324" s="21">
        <v>44492</v>
      </c>
      <c r="C324" s="22" t="s">
        <v>358</v>
      </c>
      <c r="D324" s="22" t="s">
        <v>389</v>
      </c>
      <c r="E324" s="22" t="s">
        <v>7</v>
      </c>
      <c r="F324" s="23">
        <v>320100</v>
      </c>
      <c r="G324" s="22" t="s">
        <v>360</v>
      </c>
      <c r="H324" s="24" t="s">
        <v>365</v>
      </c>
      <c r="I324" s="22" t="s">
        <v>362</v>
      </c>
      <c r="J324" s="22" t="s">
        <v>362</v>
      </c>
    </row>
    <row r="325" spans="1:10" x14ac:dyDescent="0.35">
      <c r="A325" s="20" t="s">
        <v>712</v>
      </c>
      <c r="B325" s="21">
        <v>44492</v>
      </c>
      <c r="C325" s="22" t="s">
        <v>358</v>
      </c>
      <c r="D325" s="22" t="s">
        <v>369</v>
      </c>
      <c r="E325" s="22" t="s">
        <v>370</v>
      </c>
      <c r="F325" s="23">
        <v>275000</v>
      </c>
      <c r="G325" s="22" t="s">
        <v>374</v>
      </c>
      <c r="H325" s="24" t="s">
        <v>365</v>
      </c>
      <c r="I325" s="22" t="s">
        <v>362</v>
      </c>
      <c r="J325" s="22" t="s">
        <v>362</v>
      </c>
    </row>
    <row r="326" spans="1:10" x14ac:dyDescent="0.35">
      <c r="A326" s="20" t="s">
        <v>713</v>
      </c>
      <c r="B326" s="21">
        <v>44493</v>
      </c>
      <c r="C326" s="22" t="s">
        <v>358</v>
      </c>
      <c r="D326" s="22" t="s">
        <v>369</v>
      </c>
      <c r="E326" s="22" t="s">
        <v>370</v>
      </c>
      <c r="F326" s="23">
        <v>1519100</v>
      </c>
      <c r="G326" s="22" t="s">
        <v>374</v>
      </c>
      <c r="H326" s="24" t="s">
        <v>365</v>
      </c>
      <c r="I326" s="22" t="s">
        <v>362</v>
      </c>
      <c r="J326" s="22" t="s">
        <v>362</v>
      </c>
    </row>
    <row r="327" spans="1:10" x14ac:dyDescent="0.35">
      <c r="A327" s="20" t="s">
        <v>714</v>
      </c>
      <c r="B327" s="21">
        <v>44495</v>
      </c>
      <c r="C327" s="22" t="s">
        <v>368</v>
      </c>
      <c r="D327" s="22" t="s">
        <v>377</v>
      </c>
      <c r="E327" s="22" t="s">
        <v>370</v>
      </c>
      <c r="F327" s="23">
        <v>2182250</v>
      </c>
      <c r="G327" s="22" t="s">
        <v>360</v>
      </c>
      <c r="H327" s="22" t="s">
        <v>371</v>
      </c>
      <c r="I327" s="22" t="s">
        <v>362</v>
      </c>
      <c r="J327" s="22" t="s">
        <v>362</v>
      </c>
    </row>
    <row r="328" spans="1:10" x14ac:dyDescent="0.35">
      <c r="A328" s="20" t="s">
        <v>715</v>
      </c>
      <c r="B328" s="21">
        <v>44496</v>
      </c>
      <c r="C328" s="22" t="s">
        <v>368</v>
      </c>
      <c r="D328" s="22" t="s">
        <v>369</v>
      </c>
      <c r="E328" s="22" t="s">
        <v>370</v>
      </c>
      <c r="F328" s="23">
        <v>4328620</v>
      </c>
      <c r="G328" s="22" t="s">
        <v>360</v>
      </c>
      <c r="H328" s="22" t="s">
        <v>371</v>
      </c>
      <c r="I328" s="22" t="s">
        <v>362</v>
      </c>
      <c r="J328" s="22" t="s">
        <v>362</v>
      </c>
    </row>
    <row r="329" spans="1:10" x14ac:dyDescent="0.35">
      <c r="A329" s="20" t="s">
        <v>716</v>
      </c>
      <c r="B329" s="21">
        <v>44496</v>
      </c>
      <c r="C329" s="22" t="s">
        <v>358</v>
      </c>
      <c r="D329" s="22" t="s">
        <v>389</v>
      </c>
      <c r="E329" s="22" t="s">
        <v>7</v>
      </c>
      <c r="F329" s="23">
        <v>1840000</v>
      </c>
      <c r="G329" s="22" t="s">
        <v>374</v>
      </c>
      <c r="H329" s="24" t="s">
        <v>365</v>
      </c>
      <c r="I329" s="22" t="s">
        <v>362</v>
      </c>
      <c r="J329" s="22" t="s">
        <v>362</v>
      </c>
    </row>
    <row r="330" spans="1:10" x14ac:dyDescent="0.35">
      <c r="A330" s="20" t="s">
        <v>717</v>
      </c>
      <c r="B330" s="21">
        <v>44497</v>
      </c>
      <c r="C330" s="22" t="s">
        <v>358</v>
      </c>
      <c r="D330" s="22" t="s">
        <v>359</v>
      </c>
      <c r="E330" s="22" t="s">
        <v>7</v>
      </c>
      <c r="F330" s="23">
        <v>21250000</v>
      </c>
      <c r="G330" s="22" t="s">
        <v>360</v>
      </c>
      <c r="H330" s="24" t="s">
        <v>379</v>
      </c>
      <c r="I330" s="22" t="s">
        <v>366</v>
      </c>
      <c r="J330" s="22" t="s">
        <v>366</v>
      </c>
    </row>
    <row r="331" spans="1:10" x14ac:dyDescent="0.35">
      <c r="A331" s="20" t="s">
        <v>718</v>
      </c>
      <c r="B331" s="21">
        <v>44497</v>
      </c>
      <c r="C331" s="22" t="s">
        <v>368</v>
      </c>
      <c r="D331" s="22" t="s">
        <v>359</v>
      </c>
      <c r="E331" s="22" t="s">
        <v>7</v>
      </c>
      <c r="F331" s="23">
        <v>2534633</v>
      </c>
      <c r="G331" s="22" t="s">
        <v>360</v>
      </c>
      <c r="H331" s="22" t="s">
        <v>371</v>
      </c>
      <c r="I331" s="22" t="s">
        <v>362</v>
      </c>
      <c r="J331" s="22" t="s">
        <v>362</v>
      </c>
    </row>
    <row r="332" spans="1:10" x14ac:dyDescent="0.35">
      <c r="A332" s="20" t="s">
        <v>719</v>
      </c>
      <c r="B332" s="21">
        <v>44497</v>
      </c>
      <c r="C332" s="22" t="s">
        <v>358</v>
      </c>
      <c r="D332" s="22" t="s">
        <v>359</v>
      </c>
      <c r="E332" s="22" t="s">
        <v>7</v>
      </c>
      <c r="F332" s="23">
        <v>2494300</v>
      </c>
      <c r="G332" s="22" t="s">
        <v>360</v>
      </c>
      <c r="H332" s="24" t="s">
        <v>365</v>
      </c>
      <c r="I332" s="22" t="s">
        <v>366</v>
      </c>
      <c r="J332" s="22" t="s">
        <v>366</v>
      </c>
    </row>
    <row r="333" spans="1:10" x14ac:dyDescent="0.35">
      <c r="A333" s="20" t="s">
        <v>720</v>
      </c>
      <c r="B333" s="21">
        <v>44497</v>
      </c>
      <c r="C333" s="22" t="s">
        <v>358</v>
      </c>
      <c r="D333" s="22" t="s">
        <v>359</v>
      </c>
      <c r="E333" s="22" t="s">
        <v>7</v>
      </c>
      <c r="F333" s="23">
        <v>2562500</v>
      </c>
      <c r="G333" s="22" t="s">
        <v>360</v>
      </c>
      <c r="H333" s="24" t="s">
        <v>365</v>
      </c>
      <c r="I333" s="22" t="s">
        <v>366</v>
      </c>
      <c r="J333" s="22" t="s">
        <v>366</v>
      </c>
    </row>
    <row r="334" spans="1:10" x14ac:dyDescent="0.35">
      <c r="A334" s="20" t="s">
        <v>721</v>
      </c>
      <c r="B334" s="21">
        <v>44498</v>
      </c>
      <c r="C334" s="22" t="s">
        <v>358</v>
      </c>
      <c r="D334" s="22" t="s">
        <v>369</v>
      </c>
      <c r="E334" s="22" t="s">
        <v>370</v>
      </c>
      <c r="F334" s="23">
        <v>685000</v>
      </c>
      <c r="G334" s="22" t="s">
        <v>374</v>
      </c>
      <c r="H334" s="22" t="s">
        <v>375</v>
      </c>
      <c r="I334" s="22" t="s">
        <v>366</v>
      </c>
      <c r="J334" s="22" t="s">
        <v>366</v>
      </c>
    </row>
    <row r="335" spans="1:10" x14ac:dyDescent="0.35">
      <c r="A335" s="20" t="s">
        <v>722</v>
      </c>
      <c r="B335" s="21">
        <v>44498</v>
      </c>
      <c r="C335" s="22" t="s">
        <v>358</v>
      </c>
      <c r="D335" s="22" t="s">
        <v>359</v>
      </c>
      <c r="E335" s="22" t="s">
        <v>7</v>
      </c>
      <c r="F335" s="23">
        <v>503000</v>
      </c>
      <c r="G335" s="22" t="s">
        <v>374</v>
      </c>
      <c r="H335" s="22" t="s">
        <v>375</v>
      </c>
      <c r="I335" s="22" t="s">
        <v>362</v>
      </c>
      <c r="J335" s="22" t="s">
        <v>366</v>
      </c>
    </row>
    <row r="336" spans="1:10" x14ac:dyDescent="0.35">
      <c r="A336" s="20" t="s">
        <v>723</v>
      </c>
      <c r="B336" s="21">
        <v>44498</v>
      </c>
      <c r="C336" s="22" t="s">
        <v>358</v>
      </c>
      <c r="D336" s="22" t="s">
        <v>359</v>
      </c>
      <c r="E336" s="22" t="s">
        <v>7</v>
      </c>
      <c r="F336" s="23">
        <v>10259600</v>
      </c>
      <c r="G336" s="22" t="s">
        <v>360</v>
      </c>
      <c r="H336" s="24" t="s">
        <v>365</v>
      </c>
      <c r="I336" s="22" t="s">
        <v>366</v>
      </c>
      <c r="J336" s="22" t="s">
        <v>366</v>
      </c>
    </row>
    <row r="337" spans="1:10" x14ac:dyDescent="0.35">
      <c r="A337" s="20" t="s">
        <v>724</v>
      </c>
      <c r="B337" s="21">
        <v>44499</v>
      </c>
      <c r="C337" s="22" t="s">
        <v>358</v>
      </c>
      <c r="D337" s="22" t="s">
        <v>359</v>
      </c>
      <c r="E337" s="22" t="s">
        <v>7</v>
      </c>
      <c r="F337" s="23">
        <v>3798400</v>
      </c>
      <c r="G337" s="22" t="s">
        <v>408</v>
      </c>
      <c r="H337" s="24" t="s">
        <v>379</v>
      </c>
      <c r="I337" s="22" t="s">
        <v>366</v>
      </c>
      <c r="J337" s="22" t="s">
        <v>366</v>
      </c>
    </row>
    <row r="338" spans="1:10" x14ac:dyDescent="0.35">
      <c r="A338" s="20" t="s">
        <v>725</v>
      </c>
      <c r="B338" s="21">
        <v>44499</v>
      </c>
      <c r="C338" s="22" t="s">
        <v>358</v>
      </c>
      <c r="D338" s="22" t="s">
        <v>389</v>
      </c>
      <c r="E338" s="22" t="s">
        <v>7</v>
      </c>
      <c r="F338" s="23">
        <v>2269865</v>
      </c>
      <c r="G338" s="22" t="s">
        <v>374</v>
      </c>
      <c r="H338" s="22" t="s">
        <v>361</v>
      </c>
      <c r="I338" s="22" t="s">
        <v>366</v>
      </c>
      <c r="J338" s="22" t="s">
        <v>366</v>
      </c>
    </row>
    <row r="339" spans="1:10" x14ac:dyDescent="0.35">
      <c r="A339" s="20" t="s">
        <v>726</v>
      </c>
      <c r="B339" s="21">
        <v>44500</v>
      </c>
      <c r="C339" s="22" t="s">
        <v>358</v>
      </c>
      <c r="D339" s="22" t="s">
        <v>359</v>
      </c>
      <c r="E339" s="22" t="s">
        <v>7</v>
      </c>
      <c r="F339" s="23">
        <v>2363700</v>
      </c>
      <c r="G339" s="22" t="s">
        <v>360</v>
      </c>
      <c r="H339" s="22" t="s">
        <v>371</v>
      </c>
      <c r="I339" s="22" t="s">
        <v>362</v>
      </c>
      <c r="J339" s="22" t="s">
        <v>362</v>
      </c>
    </row>
    <row r="340" spans="1:10" x14ac:dyDescent="0.35">
      <c r="A340" s="20" t="s">
        <v>727</v>
      </c>
      <c r="B340" s="21">
        <v>44501</v>
      </c>
      <c r="C340" s="22" t="s">
        <v>358</v>
      </c>
      <c r="D340" s="22" t="s">
        <v>369</v>
      </c>
      <c r="E340" s="22" t="s">
        <v>370</v>
      </c>
      <c r="F340" s="23">
        <v>1960200</v>
      </c>
      <c r="G340" s="22" t="s">
        <v>374</v>
      </c>
      <c r="H340" s="22" t="s">
        <v>371</v>
      </c>
      <c r="I340" s="22" t="s">
        <v>362</v>
      </c>
      <c r="J340" s="22" t="s">
        <v>362</v>
      </c>
    </row>
    <row r="341" spans="1:10" x14ac:dyDescent="0.35">
      <c r="A341" s="20" t="s">
        <v>728</v>
      </c>
      <c r="B341" s="21">
        <v>44501</v>
      </c>
      <c r="C341" s="22" t="s">
        <v>358</v>
      </c>
      <c r="D341" s="22" t="s">
        <v>377</v>
      </c>
      <c r="E341" s="22" t="s">
        <v>370</v>
      </c>
      <c r="F341" s="23">
        <v>16833800</v>
      </c>
      <c r="G341" s="22" t="s">
        <v>364</v>
      </c>
      <c r="H341" s="24" t="s">
        <v>365</v>
      </c>
      <c r="I341" s="22" t="s">
        <v>366</v>
      </c>
      <c r="J341" s="22" t="s">
        <v>366</v>
      </c>
    </row>
    <row r="342" spans="1:10" x14ac:dyDescent="0.35">
      <c r="A342" s="20" t="s">
        <v>729</v>
      </c>
      <c r="B342" s="21">
        <v>44501</v>
      </c>
      <c r="C342" s="22" t="s">
        <v>368</v>
      </c>
      <c r="D342" s="22" t="s">
        <v>359</v>
      </c>
      <c r="E342" s="22" t="s">
        <v>7</v>
      </c>
      <c r="F342" s="23">
        <v>4127900</v>
      </c>
      <c r="G342" s="22" t="s">
        <v>408</v>
      </c>
      <c r="H342" s="22" t="s">
        <v>371</v>
      </c>
      <c r="I342" s="22" t="s">
        <v>362</v>
      </c>
      <c r="J342" s="22" t="s">
        <v>362</v>
      </c>
    </row>
    <row r="343" spans="1:10" x14ac:dyDescent="0.35">
      <c r="A343" s="20" t="s">
        <v>730</v>
      </c>
      <c r="B343" s="21">
        <v>44503</v>
      </c>
      <c r="C343" s="22" t="s">
        <v>358</v>
      </c>
      <c r="D343" s="22" t="s">
        <v>389</v>
      </c>
      <c r="E343" s="22" t="s">
        <v>7</v>
      </c>
      <c r="F343" s="23">
        <v>2753500</v>
      </c>
      <c r="G343" s="22" t="s">
        <v>374</v>
      </c>
      <c r="H343" s="24" t="s">
        <v>379</v>
      </c>
      <c r="I343" s="22" t="s">
        <v>366</v>
      </c>
      <c r="J343" s="22" t="s">
        <v>366</v>
      </c>
    </row>
    <row r="344" spans="1:10" x14ac:dyDescent="0.35">
      <c r="A344" s="20" t="s">
        <v>731</v>
      </c>
      <c r="B344" s="21">
        <v>44504</v>
      </c>
      <c r="C344" s="22" t="s">
        <v>358</v>
      </c>
      <c r="D344" s="22" t="s">
        <v>359</v>
      </c>
      <c r="E344" s="22" t="s">
        <v>7</v>
      </c>
      <c r="F344" s="23">
        <v>10518041</v>
      </c>
      <c r="G344" s="22" t="s">
        <v>360</v>
      </c>
      <c r="H344" s="24" t="s">
        <v>379</v>
      </c>
      <c r="I344" s="22" t="s">
        <v>366</v>
      </c>
      <c r="J344" s="22" t="s">
        <v>366</v>
      </c>
    </row>
    <row r="345" spans="1:10" x14ac:dyDescent="0.35">
      <c r="A345" s="20" t="s">
        <v>732</v>
      </c>
      <c r="B345" s="21">
        <v>44504</v>
      </c>
      <c r="C345" s="22" t="s">
        <v>358</v>
      </c>
      <c r="D345" s="22" t="s">
        <v>389</v>
      </c>
      <c r="E345" s="22" t="s">
        <v>7</v>
      </c>
      <c r="F345" s="23">
        <v>1554500</v>
      </c>
      <c r="G345" s="22" t="s">
        <v>360</v>
      </c>
      <c r="H345" s="22" t="s">
        <v>371</v>
      </c>
      <c r="I345" s="22" t="s">
        <v>362</v>
      </c>
      <c r="J345" s="22" t="s">
        <v>362</v>
      </c>
    </row>
    <row r="346" spans="1:10" x14ac:dyDescent="0.35">
      <c r="A346" s="20" t="s">
        <v>733</v>
      </c>
      <c r="B346" s="21">
        <v>44505</v>
      </c>
      <c r="C346" s="22" t="s">
        <v>358</v>
      </c>
      <c r="D346" s="22" t="s">
        <v>389</v>
      </c>
      <c r="E346" s="22" t="s">
        <v>7</v>
      </c>
      <c r="F346" s="23">
        <v>1115870</v>
      </c>
      <c r="G346" s="22" t="s">
        <v>360</v>
      </c>
      <c r="H346" s="22" t="s">
        <v>371</v>
      </c>
      <c r="I346" s="22" t="s">
        <v>366</v>
      </c>
      <c r="J346" s="22" t="s">
        <v>362</v>
      </c>
    </row>
    <row r="347" spans="1:10" x14ac:dyDescent="0.35">
      <c r="A347" s="20" t="s">
        <v>734</v>
      </c>
      <c r="B347" s="21">
        <v>44506</v>
      </c>
      <c r="C347" s="22" t="s">
        <v>358</v>
      </c>
      <c r="D347" s="22" t="s">
        <v>359</v>
      </c>
      <c r="E347" s="22" t="s">
        <v>7</v>
      </c>
      <c r="F347" s="23">
        <v>15625000</v>
      </c>
      <c r="G347" s="22" t="s">
        <v>360</v>
      </c>
      <c r="H347" s="24" t="s">
        <v>379</v>
      </c>
      <c r="I347" s="22" t="s">
        <v>366</v>
      </c>
      <c r="J347" s="22" t="s">
        <v>366</v>
      </c>
    </row>
    <row r="348" spans="1:10" x14ac:dyDescent="0.35">
      <c r="A348" s="20" t="s">
        <v>735</v>
      </c>
      <c r="B348" s="21">
        <v>44506</v>
      </c>
      <c r="C348" s="22" t="s">
        <v>358</v>
      </c>
      <c r="D348" s="22" t="s">
        <v>377</v>
      </c>
      <c r="E348" s="22" t="s">
        <v>370</v>
      </c>
      <c r="F348" s="23">
        <v>787500</v>
      </c>
      <c r="G348" s="22" t="s">
        <v>360</v>
      </c>
      <c r="H348" s="24" t="s">
        <v>365</v>
      </c>
      <c r="I348" s="22" t="s">
        <v>362</v>
      </c>
      <c r="J348" s="22" t="s">
        <v>362</v>
      </c>
    </row>
    <row r="349" spans="1:10" x14ac:dyDescent="0.35">
      <c r="A349" s="20" t="s">
        <v>736</v>
      </c>
      <c r="B349" s="21">
        <v>44507</v>
      </c>
      <c r="C349" s="22" t="s">
        <v>358</v>
      </c>
      <c r="D349" s="22" t="s">
        <v>359</v>
      </c>
      <c r="E349" s="22" t="s">
        <v>7</v>
      </c>
      <c r="F349" s="23">
        <v>15750000</v>
      </c>
      <c r="G349" s="22" t="s">
        <v>374</v>
      </c>
      <c r="H349" s="24" t="s">
        <v>365</v>
      </c>
      <c r="I349" s="22" t="s">
        <v>366</v>
      </c>
      <c r="J349" s="22" t="s">
        <v>366</v>
      </c>
    </row>
    <row r="350" spans="1:10" x14ac:dyDescent="0.35">
      <c r="A350" s="20" t="s">
        <v>737</v>
      </c>
      <c r="B350" s="21">
        <v>44507</v>
      </c>
      <c r="C350" s="22" t="s">
        <v>358</v>
      </c>
      <c r="D350" s="22" t="s">
        <v>401</v>
      </c>
      <c r="E350" s="22" t="s">
        <v>10</v>
      </c>
      <c r="F350" s="23">
        <v>320000</v>
      </c>
      <c r="G350" s="22" t="s">
        <v>374</v>
      </c>
      <c r="H350" s="22" t="s">
        <v>361</v>
      </c>
      <c r="I350" s="22" t="s">
        <v>362</v>
      </c>
      <c r="J350" s="22" t="s">
        <v>362</v>
      </c>
    </row>
    <row r="351" spans="1:10" x14ac:dyDescent="0.35">
      <c r="A351" s="20" t="s">
        <v>738</v>
      </c>
      <c r="B351" s="21">
        <v>44509</v>
      </c>
      <c r="C351" s="22" t="s">
        <v>368</v>
      </c>
      <c r="D351" s="22" t="s">
        <v>369</v>
      </c>
      <c r="E351" s="22" t="s">
        <v>370</v>
      </c>
      <c r="F351" s="23">
        <v>2611400</v>
      </c>
      <c r="G351" s="22" t="s">
        <v>360</v>
      </c>
      <c r="H351" s="22" t="s">
        <v>371</v>
      </c>
      <c r="I351" s="22" t="s">
        <v>362</v>
      </c>
      <c r="J351" s="22" t="s">
        <v>362</v>
      </c>
    </row>
    <row r="352" spans="1:10" x14ac:dyDescent="0.35">
      <c r="A352" s="20" t="s">
        <v>739</v>
      </c>
      <c r="B352" s="21">
        <v>44509</v>
      </c>
      <c r="C352" s="22" t="s">
        <v>368</v>
      </c>
      <c r="D352" s="22" t="s">
        <v>359</v>
      </c>
      <c r="E352" s="22" t="s">
        <v>7</v>
      </c>
      <c r="F352" s="23">
        <v>2398000</v>
      </c>
      <c r="G352" s="22" t="s">
        <v>408</v>
      </c>
      <c r="H352" s="22" t="s">
        <v>371</v>
      </c>
      <c r="I352" s="22" t="s">
        <v>362</v>
      </c>
      <c r="J352" s="22" t="s">
        <v>362</v>
      </c>
    </row>
    <row r="353" spans="1:10" x14ac:dyDescent="0.35">
      <c r="A353" s="20" t="s">
        <v>740</v>
      </c>
      <c r="B353" s="21">
        <v>44510</v>
      </c>
      <c r="C353" s="22" t="s">
        <v>358</v>
      </c>
      <c r="D353" s="22" t="s">
        <v>389</v>
      </c>
      <c r="E353" s="22" t="s">
        <v>7</v>
      </c>
      <c r="F353" s="23">
        <v>2329942</v>
      </c>
      <c r="G353" s="22" t="s">
        <v>360</v>
      </c>
      <c r="H353" s="22" t="s">
        <v>371</v>
      </c>
      <c r="I353" s="22" t="s">
        <v>366</v>
      </c>
      <c r="J353" s="22" t="s">
        <v>362</v>
      </c>
    </row>
    <row r="354" spans="1:10" x14ac:dyDescent="0.35">
      <c r="A354" s="20" t="s">
        <v>741</v>
      </c>
      <c r="B354" s="21">
        <v>44510</v>
      </c>
      <c r="C354" s="22" t="s">
        <v>358</v>
      </c>
      <c r="D354" s="22" t="s">
        <v>554</v>
      </c>
      <c r="E354" s="22" t="s">
        <v>370</v>
      </c>
      <c r="F354" s="23">
        <v>1305100</v>
      </c>
      <c r="G354" s="22" t="s">
        <v>360</v>
      </c>
      <c r="H354" s="24" t="s">
        <v>365</v>
      </c>
      <c r="I354" s="22" t="s">
        <v>366</v>
      </c>
      <c r="J354" s="22" t="s">
        <v>366</v>
      </c>
    </row>
    <row r="355" spans="1:10" x14ac:dyDescent="0.35">
      <c r="A355" s="20" t="s">
        <v>742</v>
      </c>
      <c r="B355" s="21">
        <v>44510</v>
      </c>
      <c r="C355" s="22" t="s">
        <v>368</v>
      </c>
      <c r="D355" s="22" t="s">
        <v>359</v>
      </c>
      <c r="E355" s="22" t="s">
        <v>7</v>
      </c>
      <c r="F355" s="23">
        <v>4981500</v>
      </c>
      <c r="G355" s="22" t="s">
        <v>360</v>
      </c>
      <c r="H355" s="22" t="s">
        <v>371</v>
      </c>
      <c r="I355" s="22" t="s">
        <v>362</v>
      </c>
      <c r="J355" s="22" t="s">
        <v>362</v>
      </c>
    </row>
    <row r="356" spans="1:10" x14ac:dyDescent="0.35">
      <c r="A356" s="20" t="s">
        <v>743</v>
      </c>
      <c r="B356" s="21">
        <v>44510</v>
      </c>
      <c r="C356" s="22" t="s">
        <v>358</v>
      </c>
      <c r="D356" s="22" t="s">
        <v>359</v>
      </c>
      <c r="E356" s="22" t="s">
        <v>7</v>
      </c>
      <c r="F356" s="23">
        <v>535000</v>
      </c>
      <c r="G356" s="22" t="s">
        <v>364</v>
      </c>
      <c r="H356" s="22" t="s">
        <v>361</v>
      </c>
      <c r="I356" s="22" t="s">
        <v>362</v>
      </c>
      <c r="J356" s="22" t="s">
        <v>362</v>
      </c>
    </row>
    <row r="357" spans="1:10" x14ac:dyDescent="0.35">
      <c r="A357" s="20" t="s">
        <v>744</v>
      </c>
      <c r="B357" s="21">
        <v>44510</v>
      </c>
      <c r="C357" s="22" t="s">
        <v>358</v>
      </c>
      <c r="D357" s="22" t="s">
        <v>359</v>
      </c>
      <c r="E357" s="22" t="s">
        <v>7</v>
      </c>
      <c r="F357" s="23">
        <v>10397500</v>
      </c>
      <c r="G357" s="22" t="s">
        <v>360</v>
      </c>
      <c r="H357" s="24" t="s">
        <v>365</v>
      </c>
      <c r="I357" s="22" t="s">
        <v>366</v>
      </c>
      <c r="J357" s="22" t="s">
        <v>366</v>
      </c>
    </row>
    <row r="358" spans="1:10" x14ac:dyDescent="0.35">
      <c r="A358" s="20" t="s">
        <v>745</v>
      </c>
      <c r="B358" s="21">
        <v>44511</v>
      </c>
      <c r="C358" s="22" t="s">
        <v>358</v>
      </c>
      <c r="D358" s="22" t="s">
        <v>389</v>
      </c>
      <c r="E358" s="22" t="s">
        <v>7</v>
      </c>
      <c r="F358" s="23">
        <v>2003000</v>
      </c>
      <c r="G358" s="22" t="s">
        <v>374</v>
      </c>
      <c r="H358" s="24" t="s">
        <v>365</v>
      </c>
      <c r="I358" s="22" t="s">
        <v>366</v>
      </c>
      <c r="J358" s="22" t="s">
        <v>366</v>
      </c>
    </row>
    <row r="359" spans="1:10" x14ac:dyDescent="0.35">
      <c r="A359" s="20" t="s">
        <v>746</v>
      </c>
      <c r="B359" s="21">
        <v>44511</v>
      </c>
      <c r="C359" s="22" t="s">
        <v>358</v>
      </c>
      <c r="D359" s="22" t="s">
        <v>359</v>
      </c>
      <c r="E359" s="22" t="s">
        <v>7</v>
      </c>
      <c r="F359" s="23">
        <v>10808800</v>
      </c>
      <c r="G359" s="22" t="s">
        <v>360</v>
      </c>
      <c r="H359" s="24" t="s">
        <v>379</v>
      </c>
      <c r="I359" s="22" t="s">
        <v>366</v>
      </c>
      <c r="J359" s="22" t="s">
        <v>366</v>
      </c>
    </row>
    <row r="360" spans="1:10" x14ac:dyDescent="0.35">
      <c r="A360" s="20" t="s">
        <v>747</v>
      </c>
      <c r="B360" s="21">
        <v>44511</v>
      </c>
      <c r="C360" s="22" t="s">
        <v>358</v>
      </c>
      <c r="D360" s="22" t="s">
        <v>359</v>
      </c>
      <c r="E360" s="22" t="s">
        <v>7</v>
      </c>
      <c r="F360" s="23">
        <v>1962400</v>
      </c>
      <c r="G360" s="22" t="s">
        <v>360</v>
      </c>
      <c r="H360" s="24" t="s">
        <v>365</v>
      </c>
      <c r="I360" s="22" t="s">
        <v>362</v>
      </c>
      <c r="J360" s="22" t="s">
        <v>362</v>
      </c>
    </row>
    <row r="361" spans="1:10" x14ac:dyDescent="0.35">
      <c r="A361" s="20" t="s">
        <v>748</v>
      </c>
      <c r="B361" s="21">
        <v>44512</v>
      </c>
      <c r="C361" s="22" t="s">
        <v>358</v>
      </c>
      <c r="D361" s="22" t="s">
        <v>389</v>
      </c>
      <c r="E361" s="22" t="s">
        <v>7</v>
      </c>
      <c r="F361" s="23">
        <v>2423500</v>
      </c>
      <c r="G361" s="22" t="s">
        <v>360</v>
      </c>
      <c r="H361" s="24" t="s">
        <v>365</v>
      </c>
      <c r="I361" s="22" t="s">
        <v>366</v>
      </c>
      <c r="J361" s="22" t="s">
        <v>366</v>
      </c>
    </row>
    <row r="362" spans="1:10" x14ac:dyDescent="0.35">
      <c r="A362" s="20" t="s">
        <v>749</v>
      </c>
      <c r="B362" s="21">
        <v>44512</v>
      </c>
      <c r="C362" s="22" t="s">
        <v>368</v>
      </c>
      <c r="D362" s="22" t="s">
        <v>359</v>
      </c>
      <c r="E362" s="22" t="s">
        <v>7</v>
      </c>
      <c r="F362" s="23">
        <v>3067800</v>
      </c>
      <c r="G362" s="22" t="s">
        <v>360</v>
      </c>
      <c r="H362" s="22" t="s">
        <v>371</v>
      </c>
      <c r="I362" s="22" t="s">
        <v>362</v>
      </c>
      <c r="J362" s="22" t="s">
        <v>362</v>
      </c>
    </row>
    <row r="363" spans="1:10" x14ac:dyDescent="0.35">
      <c r="A363" s="20" t="s">
        <v>750</v>
      </c>
      <c r="B363" s="21">
        <v>44513</v>
      </c>
      <c r="C363" s="22" t="s">
        <v>358</v>
      </c>
      <c r="D363" s="22" t="s">
        <v>401</v>
      </c>
      <c r="E363" s="22" t="s">
        <v>10</v>
      </c>
      <c r="F363" s="23">
        <v>1202090</v>
      </c>
      <c r="G363" s="22" t="s">
        <v>360</v>
      </c>
      <c r="H363" s="22" t="s">
        <v>394</v>
      </c>
      <c r="I363" s="22" t="s">
        <v>362</v>
      </c>
      <c r="J363" s="22" t="s">
        <v>362</v>
      </c>
    </row>
    <row r="364" spans="1:10" x14ac:dyDescent="0.35">
      <c r="A364" s="20" t="s">
        <v>751</v>
      </c>
      <c r="B364" s="21">
        <v>44513</v>
      </c>
      <c r="C364" s="22" t="s">
        <v>358</v>
      </c>
      <c r="D364" s="22" t="s">
        <v>389</v>
      </c>
      <c r="E364" s="22" t="s">
        <v>7</v>
      </c>
      <c r="F364" s="23">
        <v>3062000</v>
      </c>
      <c r="G364" s="22" t="s">
        <v>360</v>
      </c>
      <c r="H364" s="24" t="s">
        <v>365</v>
      </c>
      <c r="I364" s="22" t="s">
        <v>366</v>
      </c>
      <c r="J364" s="22" t="s">
        <v>366</v>
      </c>
    </row>
    <row r="365" spans="1:10" ht="26" x14ac:dyDescent="0.35">
      <c r="A365" s="20" t="s">
        <v>752</v>
      </c>
      <c r="B365" s="21">
        <v>44513</v>
      </c>
      <c r="C365" s="22" t="s">
        <v>358</v>
      </c>
      <c r="D365" s="22" t="s">
        <v>359</v>
      </c>
      <c r="E365" s="22" t="s">
        <v>7</v>
      </c>
      <c r="F365" s="23">
        <v>2815900</v>
      </c>
      <c r="G365" s="22" t="s">
        <v>408</v>
      </c>
      <c r="H365" s="22" t="s">
        <v>435</v>
      </c>
      <c r="I365" s="22" t="s">
        <v>362</v>
      </c>
      <c r="J365" s="22" t="s">
        <v>362</v>
      </c>
    </row>
    <row r="366" spans="1:10" x14ac:dyDescent="0.35">
      <c r="A366" s="20" t="s">
        <v>753</v>
      </c>
      <c r="B366" s="21">
        <v>44513</v>
      </c>
      <c r="C366" s="22" t="s">
        <v>358</v>
      </c>
      <c r="D366" s="22" t="s">
        <v>655</v>
      </c>
      <c r="E366" s="22" t="s">
        <v>399</v>
      </c>
      <c r="F366" s="23">
        <v>790000</v>
      </c>
      <c r="G366" s="22" t="s">
        <v>374</v>
      </c>
      <c r="H366" s="24" t="s">
        <v>365</v>
      </c>
      <c r="I366" s="22" t="s">
        <v>362</v>
      </c>
      <c r="J366" s="22" t="s">
        <v>362</v>
      </c>
    </row>
    <row r="367" spans="1:10" x14ac:dyDescent="0.35">
      <c r="A367" s="20" t="s">
        <v>754</v>
      </c>
      <c r="B367" s="21">
        <v>44513</v>
      </c>
      <c r="C367" s="22" t="s">
        <v>358</v>
      </c>
      <c r="D367" s="22" t="s">
        <v>389</v>
      </c>
      <c r="E367" s="22" t="s">
        <v>7</v>
      </c>
      <c r="F367" s="23">
        <v>1975000</v>
      </c>
      <c r="G367" s="22" t="s">
        <v>364</v>
      </c>
      <c r="H367" s="22" t="s">
        <v>375</v>
      </c>
      <c r="I367" s="22" t="s">
        <v>366</v>
      </c>
      <c r="J367" s="22" t="s">
        <v>366</v>
      </c>
    </row>
    <row r="368" spans="1:10" x14ac:dyDescent="0.35">
      <c r="A368" s="20" t="s">
        <v>755</v>
      </c>
      <c r="B368" s="21">
        <v>44514</v>
      </c>
      <c r="C368" s="22" t="s">
        <v>358</v>
      </c>
      <c r="D368" s="22" t="s">
        <v>369</v>
      </c>
      <c r="E368" s="22" t="s">
        <v>370</v>
      </c>
      <c r="F368" s="23">
        <v>2070000</v>
      </c>
      <c r="G368" s="22" t="s">
        <v>374</v>
      </c>
      <c r="H368" s="24" t="s">
        <v>365</v>
      </c>
      <c r="I368" s="22" t="s">
        <v>362</v>
      </c>
      <c r="J368" s="22" t="s">
        <v>362</v>
      </c>
    </row>
    <row r="369" spans="1:10" x14ac:dyDescent="0.35">
      <c r="A369" s="20" t="s">
        <v>756</v>
      </c>
      <c r="B369" s="21">
        <v>44514</v>
      </c>
      <c r="C369" s="22" t="s">
        <v>358</v>
      </c>
      <c r="D369" s="22" t="s">
        <v>359</v>
      </c>
      <c r="E369" s="22" t="s">
        <v>7</v>
      </c>
      <c r="F369" s="23">
        <v>847300</v>
      </c>
      <c r="G369" s="22" t="s">
        <v>360</v>
      </c>
      <c r="H369" s="24" t="s">
        <v>365</v>
      </c>
      <c r="I369" s="22" t="s">
        <v>366</v>
      </c>
      <c r="J369" s="22" t="s">
        <v>366</v>
      </c>
    </row>
    <row r="370" spans="1:10" x14ac:dyDescent="0.35">
      <c r="A370" s="20" t="s">
        <v>757</v>
      </c>
      <c r="B370" s="21">
        <v>44515</v>
      </c>
      <c r="C370" s="22" t="s">
        <v>358</v>
      </c>
      <c r="D370" s="22" t="s">
        <v>359</v>
      </c>
      <c r="E370" s="22" t="s">
        <v>7</v>
      </c>
      <c r="F370" s="23">
        <v>2029750</v>
      </c>
      <c r="G370" s="22" t="s">
        <v>360</v>
      </c>
      <c r="H370" s="24" t="s">
        <v>365</v>
      </c>
      <c r="I370" s="22" t="s">
        <v>362</v>
      </c>
      <c r="J370" s="22" t="s">
        <v>362</v>
      </c>
    </row>
    <row r="371" spans="1:10" x14ac:dyDescent="0.35">
      <c r="A371" s="20" t="s">
        <v>758</v>
      </c>
      <c r="B371" s="21">
        <v>44516</v>
      </c>
      <c r="C371" s="22" t="s">
        <v>368</v>
      </c>
      <c r="D371" s="22" t="s">
        <v>359</v>
      </c>
      <c r="E371" s="22" t="s">
        <v>7</v>
      </c>
      <c r="F371" s="23">
        <v>2636313</v>
      </c>
      <c r="G371" s="22" t="s">
        <v>360</v>
      </c>
      <c r="H371" s="22" t="s">
        <v>371</v>
      </c>
      <c r="I371" s="22" t="s">
        <v>362</v>
      </c>
      <c r="J371" s="22" t="s">
        <v>362</v>
      </c>
    </row>
    <row r="372" spans="1:10" x14ac:dyDescent="0.35">
      <c r="A372" s="20" t="s">
        <v>759</v>
      </c>
      <c r="B372" s="21">
        <v>44516</v>
      </c>
      <c r="C372" s="22" t="s">
        <v>358</v>
      </c>
      <c r="D372" s="22" t="s">
        <v>359</v>
      </c>
      <c r="E372" s="22" t="s">
        <v>7</v>
      </c>
      <c r="F372" s="23">
        <v>2080000</v>
      </c>
      <c r="G372" s="22" t="s">
        <v>374</v>
      </c>
      <c r="H372" s="22" t="s">
        <v>375</v>
      </c>
      <c r="I372" s="22" t="s">
        <v>366</v>
      </c>
      <c r="J372" s="22" t="s">
        <v>366</v>
      </c>
    </row>
    <row r="373" spans="1:10" x14ac:dyDescent="0.35">
      <c r="A373" s="20" t="s">
        <v>760</v>
      </c>
      <c r="B373" s="21">
        <v>44516</v>
      </c>
      <c r="C373" s="22" t="s">
        <v>358</v>
      </c>
      <c r="D373" s="22" t="s">
        <v>389</v>
      </c>
      <c r="E373" s="22" t="s">
        <v>7</v>
      </c>
      <c r="F373" s="23">
        <v>205000</v>
      </c>
      <c r="G373" s="22" t="s">
        <v>364</v>
      </c>
      <c r="H373" s="22" t="s">
        <v>361</v>
      </c>
      <c r="I373" s="22" t="s">
        <v>366</v>
      </c>
      <c r="J373" s="22" t="s">
        <v>366</v>
      </c>
    </row>
    <row r="374" spans="1:10" x14ac:dyDescent="0.35">
      <c r="A374" s="20" t="s">
        <v>761</v>
      </c>
      <c r="B374" s="21">
        <v>44516</v>
      </c>
      <c r="C374" s="22" t="s">
        <v>358</v>
      </c>
      <c r="D374" s="22" t="s">
        <v>389</v>
      </c>
      <c r="E374" s="22" t="s">
        <v>7</v>
      </c>
      <c r="F374" s="23">
        <v>1936200</v>
      </c>
      <c r="G374" s="22" t="s">
        <v>360</v>
      </c>
      <c r="H374" s="22" t="s">
        <v>371</v>
      </c>
      <c r="I374" s="22" t="s">
        <v>362</v>
      </c>
      <c r="J374" s="22" t="s">
        <v>362</v>
      </c>
    </row>
    <row r="375" spans="1:10" x14ac:dyDescent="0.35">
      <c r="A375" s="20" t="s">
        <v>762</v>
      </c>
      <c r="B375" s="21">
        <v>44517</v>
      </c>
      <c r="C375" s="22" t="s">
        <v>358</v>
      </c>
      <c r="D375" s="22" t="s">
        <v>369</v>
      </c>
      <c r="E375" s="22" t="s">
        <v>370</v>
      </c>
      <c r="F375" s="23">
        <v>1403100</v>
      </c>
      <c r="G375" s="22" t="s">
        <v>360</v>
      </c>
      <c r="H375" s="22" t="s">
        <v>387</v>
      </c>
      <c r="I375" s="22" t="s">
        <v>362</v>
      </c>
      <c r="J375" s="22" t="s">
        <v>362</v>
      </c>
    </row>
    <row r="376" spans="1:10" x14ac:dyDescent="0.35">
      <c r="A376" s="20" t="s">
        <v>763</v>
      </c>
      <c r="B376" s="21">
        <v>44518</v>
      </c>
      <c r="C376" s="22" t="s">
        <v>358</v>
      </c>
      <c r="D376" s="22" t="s">
        <v>539</v>
      </c>
      <c r="E376" s="22" t="s">
        <v>10</v>
      </c>
      <c r="F376" s="23">
        <v>315000</v>
      </c>
      <c r="G376" s="22" t="s">
        <v>360</v>
      </c>
      <c r="H376" s="24" t="s">
        <v>365</v>
      </c>
      <c r="I376" s="22" t="s">
        <v>362</v>
      </c>
      <c r="J376" s="22" t="s">
        <v>362</v>
      </c>
    </row>
    <row r="377" spans="1:10" x14ac:dyDescent="0.35">
      <c r="A377" s="20" t="s">
        <v>764</v>
      </c>
      <c r="B377" s="21">
        <v>44519</v>
      </c>
      <c r="C377" s="22" t="s">
        <v>358</v>
      </c>
      <c r="D377" s="22" t="s">
        <v>359</v>
      </c>
      <c r="E377" s="22" t="s">
        <v>7</v>
      </c>
      <c r="F377" s="23">
        <v>2000000</v>
      </c>
      <c r="G377" s="22" t="s">
        <v>374</v>
      </c>
      <c r="H377" s="24" t="s">
        <v>365</v>
      </c>
      <c r="I377" s="22" t="s">
        <v>366</v>
      </c>
      <c r="J377" s="22" t="s">
        <v>366</v>
      </c>
    </row>
    <row r="378" spans="1:10" x14ac:dyDescent="0.35">
      <c r="A378" s="20" t="s">
        <v>765</v>
      </c>
      <c r="B378" s="21">
        <v>44519</v>
      </c>
      <c r="C378" s="22" t="s">
        <v>358</v>
      </c>
      <c r="D378" s="22" t="s">
        <v>359</v>
      </c>
      <c r="E378" s="22" t="s">
        <v>7</v>
      </c>
      <c r="F378" s="23">
        <v>9900000</v>
      </c>
      <c r="G378" s="22" t="s">
        <v>360</v>
      </c>
      <c r="H378" s="24" t="s">
        <v>365</v>
      </c>
      <c r="I378" s="22" t="s">
        <v>366</v>
      </c>
      <c r="J378" s="22" t="s">
        <v>366</v>
      </c>
    </row>
    <row r="379" spans="1:10" x14ac:dyDescent="0.35">
      <c r="A379" s="20" t="s">
        <v>766</v>
      </c>
      <c r="B379" s="21">
        <v>44519</v>
      </c>
      <c r="C379" s="22" t="s">
        <v>358</v>
      </c>
      <c r="D379" s="22" t="s">
        <v>539</v>
      </c>
      <c r="E379" s="22" t="s">
        <v>10</v>
      </c>
      <c r="F379" s="23">
        <v>3255300</v>
      </c>
      <c r="G379" s="22" t="s">
        <v>360</v>
      </c>
      <c r="H379" s="22" t="s">
        <v>375</v>
      </c>
      <c r="I379" s="22" t="s">
        <v>362</v>
      </c>
      <c r="J379" s="22" t="s">
        <v>362</v>
      </c>
    </row>
    <row r="380" spans="1:10" x14ac:dyDescent="0.35">
      <c r="A380" s="20" t="s">
        <v>767</v>
      </c>
      <c r="B380" s="21">
        <v>44519</v>
      </c>
      <c r="C380" s="22" t="s">
        <v>368</v>
      </c>
      <c r="D380" s="22" t="s">
        <v>359</v>
      </c>
      <c r="E380" s="22" t="s">
        <v>7</v>
      </c>
      <c r="F380" s="23">
        <v>4477175</v>
      </c>
      <c r="G380" s="22" t="s">
        <v>360</v>
      </c>
      <c r="H380" s="22" t="s">
        <v>371</v>
      </c>
      <c r="I380" s="22" t="s">
        <v>366</v>
      </c>
      <c r="J380" s="22" t="s">
        <v>362</v>
      </c>
    </row>
    <row r="381" spans="1:10" x14ac:dyDescent="0.35">
      <c r="A381" s="20" t="s">
        <v>768</v>
      </c>
      <c r="B381" s="21">
        <v>44519</v>
      </c>
      <c r="C381" s="22" t="s">
        <v>358</v>
      </c>
      <c r="D381" s="22" t="s">
        <v>359</v>
      </c>
      <c r="E381" s="22" t="s">
        <v>7</v>
      </c>
      <c r="F381" s="23">
        <v>2395000</v>
      </c>
      <c r="G381" s="22" t="s">
        <v>360</v>
      </c>
      <c r="H381" s="22" t="s">
        <v>375</v>
      </c>
      <c r="I381" s="22" t="s">
        <v>362</v>
      </c>
      <c r="J381" s="22" t="s">
        <v>366</v>
      </c>
    </row>
    <row r="382" spans="1:10" x14ac:dyDescent="0.35">
      <c r="A382" s="20" t="s">
        <v>769</v>
      </c>
      <c r="B382" s="21">
        <v>44520</v>
      </c>
      <c r="C382" s="22" t="s">
        <v>358</v>
      </c>
      <c r="D382" s="22" t="s">
        <v>359</v>
      </c>
      <c r="E382" s="22" t="s">
        <v>7</v>
      </c>
      <c r="F382" s="23">
        <v>5550000</v>
      </c>
      <c r="G382" s="22" t="s">
        <v>364</v>
      </c>
      <c r="H382" s="24" t="s">
        <v>365</v>
      </c>
      <c r="I382" s="22" t="s">
        <v>366</v>
      </c>
      <c r="J382" s="22" t="s">
        <v>366</v>
      </c>
    </row>
    <row r="383" spans="1:10" x14ac:dyDescent="0.35">
      <c r="A383" s="20" t="s">
        <v>770</v>
      </c>
      <c r="B383" s="21">
        <v>44521</v>
      </c>
      <c r="C383" s="22" t="s">
        <v>358</v>
      </c>
      <c r="D383" s="22" t="s">
        <v>359</v>
      </c>
      <c r="E383" s="22" t="s">
        <v>7</v>
      </c>
      <c r="F383" s="23">
        <v>1922800</v>
      </c>
      <c r="G383" s="22" t="s">
        <v>408</v>
      </c>
      <c r="H383" s="24" t="s">
        <v>379</v>
      </c>
      <c r="I383" s="22" t="s">
        <v>366</v>
      </c>
      <c r="J383" s="22" t="s">
        <v>366</v>
      </c>
    </row>
    <row r="384" spans="1:10" x14ac:dyDescent="0.35">
      <c r="A384" s="20" t="s">
        <v>771</v>
      </c>
      <c r="B384" s="21">
        <v>44521</v>
      </c>
      <c r="C384" s="22" t="s">
        <v>358</v>
      </c>
      <c r="D384" s="22" t="s">
        <v>389</v>
      </c>
      <c r="E384" s="22" t="s">
        <v>7</v>
      </c>
      <c r="F384" s="23">
        <v>3028850</v>
      </c>
      <c r="G384" s="22" t="s">
        <v>360</v>
      </c>
      <c r="H384" s="22" t="s">
        <v>371</v>
      </c>
      <c r="I384" s="22" t="s">
        <v>366</v>
      </c>
      <c r="J384" s="22" t="s">
        <v>362</v>
      </c>
    </row>
    <row r="385" spans="1:10" x14ac:dyDescent="0.35">
      <c r="A385" s="20" t="s">
        <v>772</v>
      </c>
      <c r="B385" s="21">
        <v>44521</v>
      </c>
      <c r="C385" s="22" t="s">
        <v>368</v>
      </c>
      <c r="D385" s="22" t="s">
        <v>359</v>
      </c>
      <c r="E385" s="22" t="s">
        <v>7</v>
      </c>
      <c r="F385" s="23">
        <v>10811785</v>
      </c>
      <c r="G385" s="22" t="s">
        <v>408</v>
      </c>
      <c r="H385" s="22" t="s">
        <v>361</v>
      </c>
      <c r="I385" s="22" t="s">
        <v>362</v>
      </c>
      <c r="J385" s="22" t="s">
        <v>362</v>
      </c>
    </row>
    <row r="386" spans="1:10" x14ac:dyDescent="0.35">
      <c r="A386" s="20" t="s">
        <v>773</v>
      </c>
      <c r="B386" s="21">
        <v>44522</v>
      </c>
      <c r="C386" s="22" t="s">
        <v>358</v>
      </c>
      <c r="D386" s="22" t="s">
        <v>359</v>
      </c>
      <c r="E386" s="22" t="s">
        <v>7</v>
      </c>
      <c r="F386" s="23">
        <v>30000</v>
      </c>
      <c r="G386" s="22" t="s">
        <v>364</v>
      </c>
      <c r="H386" s="22" t="s">
        <v>413</v>
      </c>
      <c r="I386" s="22" t="s">
        <v>366</v>
      </c>
      <c r="J386" s="22" t="s">
        <v>366</v>
      </c>
    </row>
    <row r="387" spans="1:10" x14ac:dyDescent="0.35">
      <c r="A387" s="20" t="s">
        <v>774</v>
      </c>
      <c r="B387" s="21">
        <v>44522</v>
      </c>
      <c r="C387" s="22" t="s">
        <v>358</v>
      </c>
      <c r="D387" s="22" t="s">
        <v>359</v>
      </c>
      <c r="E387" s="22" t="s">
        <v>7</v>
      </c>
      <c r="F387" s="23">
        <v>15700000</v>
      </c>
      <c r="G387" s="22" t="s">
        <v>360</v>
      </c>
      <c r="H387" s="24" t="s">
        <v>379</v>
      </c>
      <c r="I387" s="22" t="s">
        <v>366</v>
      </c>
      <c r="J387" s="22" t="s">
        <v>366</v>
      </c>
    </row>
    <row r="388" spans="1:10" x14ac:dyDescent="0.35">
      <c r="A388" s="20" t="s">
        <v>775</v>
      </c>
      <c r="B388" s="21">
        <v>44522</v>
      </c>
      <c r="C388" s="22" t="s">
        <v>358</v>
      </c>
      <c r="D388" s="22" t="s">
        <v>369</v>
      </c>
      <c r="E388" s="22" t="s">
        <v>370</v>
      </c>
      <c r="F388" s="23">
        <v>5503255</v>
      </c>
      <c r="G388" s="22" t="s">
        <v>374</v>
      </c>
      <c r="H388" s="24" t="s">
        <v>379</v>
      </c>
      <c r="I388" s="22" t="s">
        <v>362</v>
      </c>
      <c r="J388" s="22" t="s">
        <v>362</v>
      </c>
    </row>
    <row r="389" spans="1:10" ht="26" x14ac:dyDescent="0.35">
      <c r="A389" s="20" t="s">
        <v>776</v>
      </c>
      <c r="B389" s="21">
        <v>44523</v>
      </c>
      <c r="C389" s="22" t="s">
        <v>358</v>
      </c>
      <c r="D389" s="22" t="s">
        <v>369</v>
      </c>
      <c r="E389" s="22" t="s">
        <v>370</v>
      </c>
      <c r="F389" s="23">
        <v>5015000</v>
      </c>
      <c r="G389" s="22" t="s">
        <v>374</v>
      </c>
      <c r="H389" s="22" t="s">
        <v>435</v>
      </c>
      <c r="I389" s="22" t="s">
        <v>362</v>
      </c>
      <c r="J389" s="22" t="s">
        <v>362</v>
      </c>
    </row>
    <row r="390" spans="1:10" x14ac:dyDescent="0.35">
      <c r="A390" s="20" t="s">
        <v>777</v>
      </c>
      <c r="B390" s="21">
        <v>44523</v>
      </c>
      <c r="C390" s="22" t="s">
        <v>358</v>
      </c>
      <c r="D390" s="22" t="s">
        <v>539</v>
      </c>
      <c r="E390" s="22" t="s">
        <v>10</v>
      </c>
      <c r="F390" s="23">
        <v>601000</v>
      </c>
      <c r="G390" s="22" t="s">
        <v>360</v>
      </c>
      <c r="H390" s="22" t="s">
        <v>383</v>
      </c>
      <c r="I390" s="22" t="s">
        <v>362</v>
      </c>
      <c r="J390" s="22" t="s">
        <v>362</v>
      </c>
    </row>
    <row r="391" spans="1:10" x14ac:dyDescent="0.35">
      <c r="A391" s="20" t="s">
        <v>778</v>
      </c>
      <c r="B391" s="21">
        <v>44524</v>
      </c>
      <c r="C391" s="22" t="s">
        <v>358</v>
      </c>
      <c r="D391" s="22" t="s">
        <v>389</v>
      </c>
      <c r="E391" s="22" t="s">
        <v>7</v>
      </c>
      <c r="F391" s="23">
        <v>1563500</v>
      </c>
      <c r="G391" s="22" t="s">
        <v>360</v>
      </c>
      <c r="H391" s="22" t="s">
        <v>361</v>
      </c>
      <c r="I391" s="22" t="s">
        <v>366</v>
      </c>
      <c r="J391" s="22" t="s">
        <v>366</v>
      </c>
    </row>
    <row r="392" spans="1:10" x14ac:dyDescent="0.35">
      <c r="A392" s="20" t="s">
        <v>779</v>
      </c>
      <c r="B392" s="21">
        <v>44525</v>
      </c>
      <c r="C392" s="22" t="s">
        <v>368</v>
      </c>
      <c r="D392" s="22" t="s">
        <v>359</v>
      </c>
      <c r="E392" s="22" t="s">
        <v>7</v>
      </c>
      <c r="F392" s="23">
        <v>10979275</v>
      </c>
      <c r="G392" s="22" t="s">
        <v>360</v>
      </c>
      <c r="H392" s="22" t="s">
        <v>371</v>
      </c>
      <c r="I392" s="22" t="s">
        <v>362</v>
      </c>
      <c r="J392" s="22" t="s">
        <v>362</v>
      </c>
    </row>
    <row r="393" spans="1:10" x14ac:dyDescent="0.35">
      <c r="A393" s="20" t="s">
        <v>780</v>
      </c>
      <c r="B393" s="21">
        <v>44525</v>
      </c>
      <c r="C393" s="22" t="s">
        <v>358</v>
      </c>
      <c r="D393" s="22" t="s">
        <v>359</v>
      </c>
      <c r="E393" s="22" t="s">
        <v>7</v>
      </c>
      <c r="F393" s="23">
        <v>6198000</v>
      </c>
      <c r="G393" s="22" t="s">
        <v>360</v>
      </c>
      <c r="H393" s="24" t="s">
        <v>379</v>
      </c>
      <c r="I393" s="22" t="s">
        <v>366</v>
      </c>
      <c r="J393" s="22" t="s">
        <v>366</v>
      </c>
    </row>
    <row r="394" spans="1:10" x14ac:dyDescent="0.35">
      <c r="A394" s="20" t="s">
        <v>781</v>
      </c>
      <c r="B394" s="21">
        <v>44525</v>
      </c>
      <c r="C394" s="22" t="s">
        <v>358</v>
      </c>
      <c r="D394" s="22" t="s">
        <v>369</v>
      </c>
      <c r="E394" s="22" t="s">
        <v>370</v>
      </c>
      <c r="F394" s="23">
        <v>504000</v>
      </c>
      <c r="G394" s="22" t="s">
        <v>360</v>
      </c>
      <c r="H394" s="24" t="s">
        <v>365</v>
      </c>
      <c r="I394" s="22" t="s">
        <v>362</v>
      </c>
      <c r="J394" s="22" t="s">
        <v>362</v>
      </c>
    </row>
    <row r="395" spans="1:10" x14ac:dyDescent="0.35">
      <c r="A395" s="20" t="s">
        <v>782</v>
      </c>
      <c r="B395" s="21">
        <v>44526</v>
      </c>
      <c r="C395" s="22" t="s">
        <v>358</v>
      </c>
      <c r="D395" s="22" t="s">
        <v>369</v>
      </c>
      <c r="E395" s="22" t="s">
        <v>370</v>
      </c>
      <c r="F395" s="23">
        <v>2211300</v>
      </c>
      <c r="G395" s="22" t="s">
        <v>374</v>
      </c>
      <c r="H395" s="22" t="s">
        <v>413</v>
      </c>
      <c r="I395" s="22" t="s">
        <v>366</v>
      </c>
      <c r="J395" s="22" t="s">
        <v>366</v>
      </c>
    </row>
    <row r="396" spans="1:10" x14ac:dyDescent="0.35">
      <c r="A396" s="20" t="s">
        <v>783</v>
      </c>
      <c r="B396" s="21">
        <v>44527</v>
      </c>
      <c r="C396" s="22" t="s">
        <v>368</v>
      </c>
      <c r="D396" s="22" t="s">
        <v>398</v>
      </c>
      <c r="E396" s="22" t="s">
        <v>399</v>
      </c>
      <c r="F396" s="23">
        <v>6000902</v>
      </c>
      <c r="G396" s="22" t="s">
        <v>360</v>
      </c>
      <c r="H396" s="22" t="s">
        <v>371</v>
      </c>
      <c r="I396" s="22" t="s">
        <v>366</v>
      </c>
      <c r="J396" s="22" t="s">
        <v>366</v>
      </c>
    </row>
    <row r="397" spans="1:10" x14ac:dyDescent="0.35">
      <c r="A397" s="20" t="s">
        <v>784</v>
      </c>
      <c r="B397" s="21">
        <v>44527</v>
      </c>
      <c r="C397" s="22" t="s">
        <v>358</v>
      </c>
      <c r="D397" s="22" t="s">
        <v>359</v>
      </c>
      <c r="E397" s="22" t="s">
        <v>7</v>
      </c>
      <c r="F397" s="23">
        <v>660473</v>
      </c>
      <c r="G397" s="22" t="s">
        <v>360</v>
      </c>
      <c r="H397" s="24" t="s">
        <v>365</v>
      </c>
      <c r="I397" s="22" t="s">
        <v>362</v>
      </c>
      <c r="J397" s="22" t="s">
        <v>362</v>
      </c>
    </row>
    <row r="398" spans="1:10" x14ac:dyDescent="0.35">
      <c r="A398" s="20" t="s">
        <v>785</v>
      </c>
      <c r="B398" s="21">
        <v>44527</v>
      </c>
      <c r="C398" s="22" t="s">
        <v>358</v>
      </c>
      <c r="D398" s="22" t="s">
        <v>389</v>
      </c>
      <c r="E398" s="22" t="s">
        <v>7</v>
      </c>
      <c r="F398" s="23">
        <v>4978985</v>
      </c>
      <c r="G398" s="22" t="s">
        <v>360</v>
      </c>
      <c r="H398" s="22" t="s">
        <v>371</v>
      </c>
      <c r="I398" s="22" t="s">
        <v>366</v>
      </c>
      <c r="J398" s="22" t="s">
        <v>362</v>
      </c>
    </row>
    <row r="399" spans="1:10" x14ac:dyDescent="0.35">
      <c r="A399" s="20" t="s">
        <v>786</v>
      </c>
      <c r="B399" s="21">
        <v>44528</v>
      </c>
      <c r="C399" s="22" t="s">
        <v>358</v>
      </c>
      <c r="D399" s="22" t="s">
        <v>359</v>
      </c>
      <c r="E399" s="22" t="s">
        <v>7</v>
      </c>
      <c r="F399" s="23">
        <v>5213100</v>
      </c>
      <c r="G399" s="22" t="s">
        <v>360</v>
      </c>
      <c r="H399" s="24" t="s">
        <v>365</v>
      </c>
      <c r="I399" s="22" t="s">
        <v>366</v>
      </c>
      <c r="J399" s="22" t="s">
        <v>366</v>
      </c>
    </row>
    <row r="400" spans="1:10" x14ac:dyDescent="0.35">
      <c r="A400" s="20" t="s">
        <v>787</v>
      </c>
      <c r="B400" s="21">
        <v>44528</v>
      </c>
      <c r="C400" s="22" t="s">
        <v>368</v>
      </c>
      <c r="D400" s="22" t="s">
        <v>359</v>
      </c>
      <c r="E400" s="22" t="s">
        <v>7</v>
      </c>
      <c r="F400" s="23">
        <v>2336132</v>
      </c>
      <c r="G400" s="22" t="s">
        <v>408</v>
      </c>
      <c r="H400" s="22" t="s">
        <v>371</v>
      </c>
      <c r="I400" s="22" t="s">
        <v>362</v>
      </c>
      <c r="J400" s="22" t="s">
        <v>362</v>
      </c>
    </row>
    <row r="401" spans="1:10" x14ac:dyDescent="0.35">
      <c r="A401" s="20" t="s">
        <v>788</v>
      </c>
      <c r="B401" s="21">
        <v>44528</v>
      </c>
      <c r="C401" s="22" t="s">
        <v>358</v>
      </c>
      <c r="D401" s="22" t="s">
        <v>389</v>
      </c>
      <c r="E401" s="22" t="s">
        <v>7</v>
      </c>
      <c r="F401" s="23">
        <v>6253000</v>
      </c>
      <c r="G401" s="22" t="s">
        <v>360</v>
      </c>
      <c r="H401" s="24" t="s">
        <v>365</v>
      </c>
      <c r="I401" s="22" t="s">
        <v>366</v>
      </c>
      <c r="J401" s="22" t="s">
        <v>366</v>
      </c>
    </row>
    <row r="402" spans="1:10" x14ac:dyDescent="0.35">
      <c r="A402" s="20" t="s">
        <v>789</v>
      </c>
      <c r="B402" s="21">
        <v>44528</v>
      </c>
      <c r="C402" s="22" t="s">
        <v>358</v>
      </c>
      <c r="D402" s="22" t="s">
        <v>359</v>
      </c>
      <c r="E402" s="22" t="s">
        <v>7</v>
      </c>
      <c r="F402" s="23">
        <v>1500000</v>
      </c>
      <c r="G402" s="22" t="s">
        <v>364</v>
      </c>
      <c r="H402" s="22" t="s">
        <v>375</v>
      </c>
      <c r="I402" s="22" t="s">
        <v>366</v>
      </c>
      <c r="J402" s="22" t="s">
        <v>366</v>
      </c>
    </row>
    <row r="403" spans="1:10" x14ac:dyDescent="0.35">
      <c r="A403" s="20" t="s">
        <v>790</v>
      </c>
      <c r="B403" s="21">
        <v>44528</v>
      </c>
      <c r="C403" s="22" t="s">
        <v>368</v>
      </c>
      <c r="D403" s="22" t="s">
        <v>369</v>
      </c>
      <c r="E403" s="22" t="s">
        <v>370</v>
      </c>
      <c r="F403" s="23">
        <v>2984500</v>
      </c>
      <c r="G403" s="22" t="s">
        <v>408</v>
      </c>
      <c r="H403" s="22" t="s">
        <v>371</v>
      </c>
      <c r="I403" s="22" t="s">
        <v>362</v>
      </c>
      <c r="J403" s="22" t="s">
        <v>362</v>
      </c>
    </row>
    <row r="404" spans="1:10" x14ac:dyDescent="0.35">
      <c r="A404" s="20" t="s">
        <v>791</v>
      </c>
      <c r="B404" s="21">
        <v>44528</v>
      </c>
      <c r="C404" s="22" t="s">
        <v>358</v>
      </c>
      <c r="D404" s="22" t="s">
        <v>369</v>
      </c>
      <c r="E404" s="22" t="s">
        <v>370</v>
      </c>
      <c r="F404" s="23">
        <v>2502600</v>
      </c>
      <c r="G404" s="22" t="s">
        <v>374</v>
      </c>
      <c r="H404" s="24" t="s">
        <v>365</v>
      </c>
      <c r="I404" s="22" t="s">
        <v>366</v>
      </c>
      <c r="J404" s="22" t="s">
        <v>366</v>
      </c>
    </row>
    <row r="405" spans="1:10" x14ac:dyDescent="0.35">
      <c r="A405" s="20" t="s">
        <v>792</v>
      </c>
      <c r="B405" s="21">
        <v>44528</v>
      </c>
      <c r="C405" s="22" t="s">
        <v>358</v>
      </c>
      <c r="D405" s="22" t="s">
        <v>359</v>
      </c>
      <c r="E405" s="22" t="s">
        <v>7</v>
      </c>
      <c r="F405" s="23">
        <v>8115500</v>
      </c>
      <c r="G405" s="22" t="s">
        <v>364</v>
      </c>
      <c r="H405" s="24" t="s">
        <v>365</v>
      </c>
      <c r="I405" s="22" t="s">
        <v>366</v>
      </c>
      <c r="J405" s="22" t="s">
        <v>366</v>
      </c>
    </row>
    <row r="406" spans="1:10" x14ac:dyDescent="0.35">
      <c r="A406" s="20" t="s">
        <v>793</v>
      </c>
      <c r="B406" s="21">
        <v>44529</v>
      </c>
      <c r="C406" s="22" t="s">
        <v>368</v>
      </c>
      <c r="D406" s="22" t="s">
        <v>359</v>
      </c>
      <c r="E406" s="22" t="s">
        <v>7</v>
      </c>
      <c r="F406" s="23">
        <v>2162291</v>
      </c>
      <c r="G406" s="22" t="s">
        <v>360</v>
      </c>
      <c r="H406" s="22" t="s">
        <v>371</v>
      </c>
      <c r="I406" s="22" t="s">
        <v>362</v>
      </c>
      <c r="J406" s="22" t="s">
        <v>362</v>
      </c>
    </row>
    <row r="407" spans="1:10" x14ac:dyDescent="0.35">
      <c r="A407" s="20" t="s">
        <v>794</v>
      </c>
      <c r="B407" s="21">
        <v>44530</v>
      </c>
      <c r="C407" s="22" t="s">
        <v>368</v>
      </c>
      <c r="D407" s="22" t="s">
        <v>369</v>
      </c>
      <c r="E407" s="22" t="s">
        <v>370</v>
      </c>
      <c r="F407" s="23">
        <v>4064995</v>
      </c>
      <c r="G407" s="22" t="s">
        <v>374</v>
      </c>
      <c r="H407" s="22" t="s">
        <v>371</v>
      </c>
      <c r="I407" s="22" t="s">
        <v>362</v>
      </c>
      <c r="J407" s="22" t="s">
        <v>362</v>
      </c>
    </row>
    <row r="408" spans="1:10" x14ac:dyDescent="0.35">
      <c r="A408" s="20" t="s">
        <v>795</v>
      </c>
      <c r="B408" s="21">
        <v>44530</v>
      </c>
      <c r="C408" s="22" t="s">
        <v>368</v>
      </c>
      <c r="D408" s="22" t="s">
        <v>359</v>
      </c>
      <c r="E408" s="22" t="s">
        <v>7</v>
      </c>
      <c r="F408" s="23">
        <v>3295800</v>
      </c>
      <c r="G408" s="22" t="s">
        <v>360</v>
      </c>
      <c r="H408" s="22" t="s">
        <v>371</v>
      </c>
      <c r="I408" s="22" t="s">
        <v>362</v>
      </c>
      <c r="J408" s="22" t="s">
        <v>362</v>
      </c>
    </row>
    <row r="409" spans="1:10" x14ac:dyDescent="0.35">
      <c r="A409" s="20" t="s">
        <v>796</v>
      </c>
      <c r="B409" s="21">
        <v>44530</v>
      </c>
      <c r="C409" s="22" t="s">
        <v>358</v>
      </c>
      <c r="D409" s="22" t="s">
        <v>359</v>
      </c>
      <c r="E409" s="22" t="s">
        <v>7</v>
      </c>
      <c r="F409" s="23">
        <v>9710700</v>
      </c>
      <c r="G409" s="22" t="s">
        <v>360</v>
      </c>
      <c r="H409" s="24" t="s">
        <v>365</v>
      </c>
      <c r="I409" s="22" t="s">
        <v>366</v>
      </c>
      <c r="J409" s="22" t="s">
        <v>366</v>
      </c>
    </row>
    <row r="410" spans="1:10" x14ac:dyDescent="0.35">
      <c r="A410" s="20" t="s">
        <v>797</v>
      </c>
      <c r="B410" s="21">
        <v>44531</v>
      </c>
      <c r="C410" s="22" t="s">
        <v>358</v>
      </c>
      <c r="D410" s="22" t="s">
        <v>359</v>
      </c>
      <c r="E410" s="22" t="s">
        <v>7</v>
      </c>
      <c r="F410" s="23">
        <v>2350000</v>
      </c>
      <c r="G410" s="22" t="s">
        <v>374</v>
      </c>
      <c r="H410" s="24" t="s">
        <v>365</v>
      </c>
      <c r="I410" s="22" t="s">
        <v>366</v>
      </c>
      <c r="J410" s="22" t="s">
        <v>366</v>
      </c>
    </row>
    <row r="411" spans="1:10" x14ac:dyDescent="0.35">
      <c r="A411" s="20" t="s">
        <v>798</v>
      </c>
      <c r="B411" s="21">
        <v>44531</v>
      </c>
      <c r="C411" s="22" t="s">
        <v>358</v>
      </c>
      <c r="D411" s="22" t="s">
        <v>389</v>
      </c>
      <c r="E411" s="22" t="s">
        <v>7</v>
      </c>
      <c r="F411" s="23">
        <v>1807440</v>
      </c>
      <c r="G411" s="22" t="s">
        <v>360</v>
      </c>
      <c r="H411" s="22" t="s">
        <v>394</v>
      </c>
      <c r="I411" s="22" t="s">
        <v>366</v>
      </c>
      <c r="J411" s="22" t="s">
        <v>366</v>
      </c>
    </row>
    <row r="412" spans="1:10" x14ac:dyDescent="0.35">
      <c r="A412" s="20" t="s">
        <v>799</v>
      </c>
      <c r="B412" s="21">
        <v>44531</v>
      </c>
      <c r="C412" s="22" t="s">
        <v>358</v>
      </c>
      <c r="D412" s="22" t="s">
        <v>369</v>
      </c>
      <c r="E412" s="22" t="s">
        <v>370</v>
      </c>
      <c r="F412" s="23">
        <v>3175400</v>
      </c>
      <c r="G412" s="22" t="s">
        <v>374</v>
      </c>
      <c r="H412" s="24" t="s">
        <v>379</v>
      </c>
      <c r="I412" s="22" t="s">
        <v>366</v>
      </c>
      <c r="J412" s="22" t="s">
        <v>366</v>
      </c>
    </row>
    <row r="413" spans="1:10" x14ac:dyDescent="0.35">
      <c r="A413" s="20" t="s">
        <v>800</v>
      </c>
      <c r="B413" s="21">
        <v>44531</v>
      </c>
      <c r="C413" s="22" t="s">
        <v>358</v>
      </c>
      <c r="D413" s="22" t="s">
        <v>369</v>
      </c>
      <c r="E413" s="22" t="s">
        <v>370</v>
      </c>
      <c r="F413" s="23">
        <v>3741300</v>
      </c>
      <c r="G413" s="22" t="s">
        <v>364</v>
      </c>
      <c r="H413" s="24" t="s">
        <v>365</v>
      </c>
      <c r="I413" s="22" t="s">
        <v>366</v>
      </c>
      <c r="J413" s="22" t="s">
        <v>366</v>
      </c>
    </row>
    <row r="414" spans="1:10" x14ac:dyDescent="0.35">
      <c r="A414" s="20" t="s">
        <v>801</v>
      </c>
      <c r="B414" s="21">
        <v>44532</v>
      </c>
      <c r="C414" s="22" t="s">
        <v>368</v>
      </c>
      <c r="D414" s="22" t="s">
        <v>359</v>
      </c>
      <c r="E414" s="22" t="s">
        <v>7</v>
      </c>
      <c r="F414" s="23">
        <v>2806200</v>
      </c>
      <c r="G414" s="22" t="s">
        <v>360</v>
      </c>
      <c r="H414" s="22" t="s">
        <v>371</v>
      </c>
      <c r="I414" s="22" t="s">
        <v>362</v>
      </c>
      <c r="J414" s="22" t="s">
        <v>362</v>
      </c>
    </row>
    <row r="415" spans="1:10" x14ac:dyDescent="0.35">
      <c r="A415" s="20" t="s">
        <v>802</v>
      </c>
      <c r="B415" s="21">
        <v>44532</v>
      </c>
      <c r="C415" s="22" t="s">
        <v>358</v>
      </c>
      <c r="D415" s="22" t="s">
        <v>398</v>
      </c>
      <c r="E415" s="22" t="s">
        <v>399</v>
      </c>
      <c r="F415" s="23">
        <v>6169400</v>
      </c>
      <c r="G415" s="22" t="s">
        <v>360</v>
      </c>
      <c r="H415" s="24" t="s">
        <v>365</v>
      </c>
      <c r="I415" s="22" t="s">
        <v>366</v>
      </c>
      <c r="J415" s="22" t="s">
        <v>366</v>
      </c>
    </row>
    <row r="416" spans="1:10" ht="26" x14ac:dyDescent="0.35">
      <c r="A416" s="20" t="s">
        <v>803</v>
      </c>
      <c r="B416" s="21">
        <v>44532</v>
      </c>
      <c r="C416" s="22" t="s">
        <v>358</v>
      </c>
      <c r="D416" s="22" t="s">
        <v>359</v>
      </c>
      <c r="E416" s="22" t="s">
        <v>7</v>
      </c>
      <c r="F416" s="23">
        <v>2325718</v>
      </c>
      <c r="G416" s="22" t="s">
        <v>408</v>
      </c>
      <c r="H416" s="22" t="s">
        <v>435</v>
      </c>
      <c r="I416" s="22" t="s">
        <v>362</v>
      </c>
      <c r="J416" s="22" t="s">
        <v>362</v>
      </c>
    </row>
    <row r="417" spans="1:10" x14ac:dyDescent="0.35">
      <c r="A417" s="20" t="s">
        <v>804</v>
      </c>
      <c r="B417" s="21">
        <v>44533</v>
      </c>
      <c r="C417" s="22" t="s">
        <v>358</v>
      </c>
      <c r="D417" s="22" t="s">
        <v>359</v>
      </c>
      <c r="E417" s="22" t="s">
        <v>7</v>
      </c>
      <c r="F417" s="23">
        <v>245000</v>
      </c>
      <c r="G417" s="22" t="s">
        <v>360</v>
      </c>
      <c r="H417" s="22" t="s">
        <v>413</v>
      </c>
      <c r="I417" s="22" t="s">
        <v>362</v>
      </c>
      <c r="J417" s="22" t="s">
        <v>362</v>
      </c>
    </row>
    <row r="418" spans="1:10" x14ac:dyDescent="0.35">
      <c r="A418" s="20" t="s">
        <v>805</v>
      </c>
      <c r="B418" s="21">
        <v>44533</v>
      </c>
      <c r="C418" s="22" t="s">
        <v>358</v>
      </c>
      <c r="D418" s="22" t="s">
        <v>369</v>
      </c>
      <c r="E418" s="22" t="s">
        <v>370</v>
      </c>
      <c r="F418" s="23">
        <v>4201800</v>
      </c>
      <c r="G418" s="22" t="s">
        <v>360</v>
      </c>
      <c r="H418" s="22" t="s">
        <v>371</v>
      </c>
      <c r="I418" s="22" t="s">
        <v>362</v>
      </c>
      <c r="J418" s="22" t="s">
        <v>362</v>
      </c>
    </row>
    <row r="419" spans="1:10" x14ac:dyDescent="0.35">
      <c r="A419" s="20" t="s">
        <v>806</v>
      </c>
      <c r="B419" s="21">
        <v>44534</v>
      </c>
      <c r="C419" s="22" t="s">
        <v>368</v>
      </c>
      <c r="D419" s="22" t="s">
        <v>369</v>
      </c>
      <c r="E419" s="22" t="s">
        <v>370</v>
      </c>
      <c r="F419" s="23">
        <v>2820265</v>
      </c>
      <c r="G419" s="22" t="s">
        <v>360</v>
      </c>
      <c r="H419" s="22" t="s">
        <v>371</v>
      </c>
      <c r="I419" s="22" t="s">
        <v>362</v>
      </c>
      <c r="J419" s="22" t="s">
        <v>362</v>
      </c>
    </row>
    <row r="420" spans="1:10" x14ac:dyDescent="0.35">
      <c r="A420" s="20" t="s">
        <v>807</v>
      </c>
      <c r="B420" s="21">
        <v>44534</v>
      </c>
      <c r="C420" s="22" t="s">
        <v>358</v>
      </c>
      <c r="D420" s="22" t="s">
        <v>359</v>
      </c>
      <c r="E420" s="22" t="s">
        <v>7</v>
      </c>
      <c r="F420" s="23">
        <v>12220000</v>
      </c>
      <c r="G420" s="22" t="s">
        <v>360</v>
      </c>
      <c r="H420" s="24" t="s">
        <v>379</v>
      </c>
      <c r="I420" s="22" t="s">
        <v>366</v>
      </c>
      <c r="J420" s="22" t="s">
        <v>366</v>
      </c>
    </row>
    <row r="421" spans="1:10" x14ac:dyDescent="0.35">
      <c r="A421" s="20" t="s">
        <v>808</v>
      </c>
      <c r="B421" s="21">
        <v>44535</v>
      </c>
      <c r="C421" s="22" t="s">
        <v>358</v>
      </c>
      <c r="D421" s="22" t="s">
        <v>359</v>
      </c>
      <c r="E421" s="22" t="s">
        <v>7</v>
      </c>
      <c r="F421" s="23">
        <v>1144300</v>
      </c>
      <c r="G421" s="22" t="s">
        <v>360</v>
      </c>
      <c r="H421" s="24" t="s">
        <v>365</v>
      </c>
      <c r="I421" s="22" t="s">
        <v>366</v>
      </c>
      <c r="J421" s="22" t="s">
        <v>366</v>
      </c>
    </row>
    <row r="422" spans="1:10" x14ac:dyDescent="0.35">
      <c r="A422" s="20" t="s">
        <v>809</v>
      </c>
      <c r="B422" s="21">
        <v>44535</v>
      </c>
      <c r="C422" s="22" t="s">
        <v>358</v>
      </c>
      <c r="D422" s="22" t="s">
        <v>359</v>
      </c>
      <c r="E422" s="22" t="s">
        <v>7</v>
      </c>
      <c r="F422" s="23">
        <v>4530000</v>
      </c>
      <c r="G422" s="22" t="s">
        <v>360</v>
      </c>
      <c r="H422" s="24" t="s">
        <v>365</v>
      </c>
      <c r="I422" s="22" t="s">
        <v>366</v>
      </c>
      <c r="J422" s="22" t="s">
        <v>366</v>
      </c>
    </row>
    <row r="423" spans="1:10" x14ac:dyDescent="0.35">
      <c r="A423" s="20" t="s">
        <v>810</v>
      </c>
      <c r="B423" s="21">
        <v>44535</v>
      </c>
      <c r="C423" s="22" t="s">
        <v>358</v>
      </c>
      <c r="D423" s="22" t="s">
        <v>655</v>
      </c>
      <c r="E423" s="22" t="s">
        <v>399</v>
      </c>
      <c r="F423" s="23">
        <v>552300</v>
      </c>
      <c r="G423" s="22" t="s">
        <v>360</v>
      </c>
      <c r="H423" s="24" t="s">
        <v>365</v>
      </c>
      <c r="I423" s="22" t="s">
        <v>362</v>
      </c>
      <c r="J423" s="22" t="s">
        <v>362</v>
      </c>
    </row>
    <row r="424" spans="1:10" x14ac:dyDescent="0.35">
      <c r="A424" s="20" t="s">
        <v>811</v>
      </c>
      <c r="B424" s="21">
        <v>44535</v>
      </c>
      <c r="C424" s="22" t="s">
        <v>358</v>
      </c>
      <c r="D424" s="22" t="s">
        <v>359</v>
      </c>
      <c r="E424" s="22" t="s">
        <v>7</v>
      </c>
      <c r="F424" s="23">
        <v>2000300</v>
      </c>
      <c r="G424" s="22" t="s">
        <v>374</v>
      </c>
      <c r="H424" s="24" t="s">
        <v>379</v>
      </c>
      <c r="I424" s="22" t="s">
        <v>362</v>
      </c>
      <c r="J424" s="22" t="s">
        <v>362</v>
      </c>
    </row>
    <row r="425" spans="1:10" x14ac:dyDescent="0.35">
      <c r="A425" s="20" t="s">
        <v>812</v>
      </c>
      <c r="B425" s="21">
        <v>44535</v>
      </c>
      <c r="C425" s="22" t="s">
        <v>358</v>
      </c>
      <c r="D425" s="22" t="s">
        <v>389</v>
      </c>
      <c r="E425" s="22" t="s">
        <v>7</v>
      </c>
      <c r="F425" s="23">
        <v>3990000</v>
      </c>
      <c r="G425" s="22" t="s">
        <v>360</v>
      </c>
      <c r="H425" s="24" t="s">
        <v>365</v>
      </c>
      <c r="I425" s="22" t="s">
        <v>366</v>
      </c>
      <c r="J425" s="22" t="s">
        <v>366</v>
      </c>
    </row>
    <row r="426" spans="1:10" x14ac:dyDescent="0.35">
      <c r="A426" s="20" t="s">
        <v>813</v>
      </c>
      <c r="B426" s="21">
        <v>44537</v>
      </c>
      <c r="C426" s="22" t="s">
        <v>358</v>
      </c>
      <c r="D426" s="22" t="s">
        <v>389</v>
      </c>
      <c r="E426" s="22" t="s">
        <v>7</v>
      </c>
      <c r="F426" s="23">
        <v>5850000</v>
      </c>
      <c r="G426" s="22" t="s">
        <v>360</v>
      </c>
      <c r="H426" s="24" t="s">
        <v>365</v>
      </c>
      <c r="I426" s="22" t="s">
        <v>366</v>
      </c>
      <c r="J426" s="22" t="s">
        <v>366</v>
      </c>
    </row>
    <row r="427" spans="1:10" x14ac:dyDescent="0.35">
      <c r="A427" s="20" t="s">
        <v>814</v>
      </c>
      <c r="B427" s="21">
        <v>44537</v>
      </c>
      <c r="C427" s="22" t="s">
        <v>358</v>
      </c>
      <c r="D427" s="22" t="s">
        <v>389</v>
      </c>
      <c r="E427" s="22" t="s">
        <v>7</v>
      </c>
      <c r="F427" s="23">
        <v>6250000</v>
      </c>
      <c r="G427" s="22" t="s">
        <v>360</v>
      </c>
      <c r="H427" s="24" t="s">
        <v>365</v>
      </c>
      <c r="I427" s="22" t="s">
        <v>366</v>
      </c>
      <c r="J427" s="22" t="s">
        <v>366</v>
      </c>
    </row>
    <row r="428" spans="1:10" x14ac:dyDescent="0.35">
      <c r="A428" s="20" t="s">
        <v>815</v>
      </c>
      <c r="B428" s="21">
        <v>44537</v>
      </c>
      <c r="C428" s="22" t="s">
        <v>358</v>
      </c>
      <c r="D428" s="22" t="s">
        <v>466</v>
      </c>
      <c r="E428" s="22" t="s">
        <v>399</v>
      </c>
      <c r="F428" s="23">
        <v>1327600</v>
      </c>
      <c r="G428" s="22" t="s">
        <v>360</v>
      </c>
      <c r="H428" s="24" t="s">
        <v>365</v>
      </c>
      <c r="I428" s="22" t="s">
        <v>362</v>
      </c>
      <c r="J428" s="22" t="s">
        <v>362</v>
      </c>
    </row>
    <row r="429" spans="1:10" x14ac:dyDescent="0.35">
      <c r="A429" s="20" t="s">
        <v>816</v>
      </c>
      <c r="B429" s="21">
        <v>44537</v>
      </c>
      <c r="C429" s="22" t="s">
        <v>358</v>
      </c>
      <c r="D429" s="22" t="s">
        <v>359</v>
      </c>
      <c r="E429" s="22" t="s">
        <v>7</v>
      </c>
      <c r="F429" s="23">
        <v>1510000</v>
      </c>
      <c r="G429" s="22" t="s">
        <v>374</v>
      </c>
      <c r="H429" s="22" t="s">
        <v>375</v>
      </c>
      <c r="I429" s="22" t="s">
        <v>362</v>
      </c>
      <c r="J429" s="22" t="s">
        <v>362</v>
      </c>
    </row>
    <row r="430" spans="1:10" x14ac:dyDescent="0.35">
      <c r="A430" s="20" t="s">
        <v>817</v>
      </c>
      <c r="B430" s="21">
        <v>44538</v>
      </c>
      <c r="C430" s="22" t="s">
        <v>358</v>
      </c>
      <c r="D430" s="22" t="s">
        <v>359</v>
      </c>
      <c r="E430" s="22" t="s">
        <v>7</v>
      </c>
      <c r="F430" s="23">
        <v>3871000</v>
      </c>
      <c r="G430" s="22" t="s">
        <v>360</v>
      </c>
      <c r="H430" s="24" t="s">
        <v>365</v>
      </c>
      <c r="I430" s="22" t="s">
        <v>366</v>
      </c>
      <c r="J430" s="22" t="s">
        <v>366</v>
      </c>
    </row>
    <row r="431" spans="1:10" x14ac:dyDescent="0.35">
      <c r="A431" s="20" t="s">
        <v>818</v>
      </c>
      <c r="B431" s="21">
        <v>44539</v>
      </c>
      <c r="C431" s="22" t="s">
        <v>358</v>
      </c>
      <c r="D431" s="22" t="s">
        <v>359</v>
      </c>
      <c r="E431" s="22" t="s">
        <v>7</v>
      </c>
      <c r="F431" s="23">
        <v>513300</v>
      </c>
      <c r="G431" s="22" t="s">
        <v>360</v>
      </c>
      <c r="H431" s="24" t="s">
        <v>365</v>
      </c>
      <c r="I431" s="22" t="s">
        <v>362</v>
      </c>
      <c r="J431" s="22" t="s">
        <v>362</v>
      </c>
    </row>
    <row r="432" spans="1:10" x14ac:dyDescent="0.35">
      <c r="A432" s="20" t="s">
        <v>819</v>
      </c>
      <c r="B432" s="21">
        <v>44539</v>
      </c>
      <c r="C432" s="22" t="s">
        <v>368</v>
      </c>
      <c r="D432" s="22" t="s">
        <v>359</v>
      </c>
      <c r="E432" s="22" t="s">
        <v>7</v>
      </c>
      <c r="F432" s="23">
        <v>2943800</v>
      </c>
      <c r="G432" s="22" t="s">
        <v>360</v>
      </c>
      <c r="H432" s="22" t="s">
        <v>371</v>
      </c>
      <c r="I432" s="22" t="s">
        <v>362</v>
      </c>
      <c r="J432" s="22" t="s">
        <v>362</v>
      </c>
    </row>
    <row r="433" spans="1:10" ht="26" x14ac:dyDescent="0.35">
      <c r="A433" s="20" t="s">
        <v>820</v>
      </c>
      <c r="B433" s="21">
        <v>44539</v>
      </c>
      <c r="C433" s="22" t="s">
        <v>358</v>
      </c>
      <c r="D433" s="22" t="s">
        <v>369</v>
      </c>
      <c r="E433" s="22" t="s">
        <v>370</v>
      </c>
      <c r="F433" s="23">
        <v>3952500</v>
      </c>
      <c r="G433" s="22" t="s">
        <v>374</v>
      </c>
      <c r="H433" s="22" t="s">
        <v>435</v>
      </c>
      <c r="I433" s="22" t="s">
        <v>366</v>
      </c>
      <c r="J433" s="22" t="s">
        <v>366</v>
      </c>
    </row>
    <row r="434" spans="1:10" x14ac:dyDescent="0.35">
      <c r="A434" s="20" t="s">
        <v>821</v>
      </c>
      <c r="B434" s="21">
        <v>44539</v>
      </c>
      <c r="C434" s="22" t="s">
        <v>358</v>
      </c>
      <c r="D434" s="22" t="s">
        <v>359</v>
      </c>
      <c r="E434" s="22" t="s">
        <v>7</v>
      </c>
      <c r="F434" s="23">
        <v>8923000</v>
      </c>
      <c r="G434" s="22" t="s">
        <v>360</v>
      </c>
      <c r="H434" s="24" t="s">
        <v>365</v>
      </c>
      <c r="I434" s="22" t="s">
        <v>366</v>
      </c>
      <c r="J434" s="22" t="s">
        <v>366</v>
      </c>
    </row>
    <row r="435" spans="1:10" x14ac:dyDescent="0.35">
      <c r="A435" s="20" t="s">
        <v>822</v>
      </c>
      <c r="B435" s="21">
        <v>44539</v>
      </c>
      <c r="C435" s="22" t="s">
        <v>358</v>
      </c>
      <c r="D435" s="22" t="s">
        <v>369</v>
      </c>
      <c r="E435" s="22" t="s">
        <v>370</v>
      </c>
      <c r="F435" s="23">
        <v>2900000</v>
      </c>
      <c r="G435" s="22" t="s">
        <v>364</v>
      </c>
      <c r="H435" s="24" t="s">
        <v>365</v>
      </c>
      <c r="I435" s="22" t="s">
        <v>366</v>
      </c>
      <c r="J435" s="22" t="s">
        <v>366</v>
      </c>
    </row>
    <row r="436" spans="1:10" x14ac:dyDescent="0.35">
      <c r="A436" s="20" t="s">
        <v>823</v>
      </c>
      <c r="B436" s="21">
        <v>44539</v>
      </c>
      <c r="C436" s="22" t="s">
        <v>358</v>
      </c>
      <c r="D436" s="22" t="s">
        <v>359</v>
      </c>
      <c r="E436" s="22" t="s">
        <v>7</v>
      </c>
      <c r="F436" s="23">
        <v>6450000</v>
      </c>
      <c r="G436" s="22" t="s">
        <v>360</v>
      </c>
      <c r="H436" s="24" t="s">
        <v>379</v>
      </c>
      <c r="I436" s="22" t="s">
        <v>366</v>
      </c>
      <c r="J436" s="22" t="s">
        <v>366</v>
      </c>
    </row>
    <row r="437" spans="1:10" x14ac:dyDescent="0.35">
      <c r="A437" s="20" t="s">
        <v>824</v>
      </c>
      <c r="B437" s="21">
        <v>44540</v>
      </c>
      <c r="C437" s="22" t="s">
        <v>358</v>
      </c>
      <c r="D437" s="22" t="s">
        <v>359</v>
      </c>
      <c r="E437" s="22" t="s">
        <v>7</v>
      </c>
      <c r="F437" s="23">
        <v>4479400</v>
      </c>
      <c r="G437" s="22" t="s">
        <v>360</v>
      </c>
      <c r="H437" s="24" t="s">
        <v>365</v>
      </c>
      <c r="I437" s="22" t="s">
        <v>362</v>
      </c>
      <c r="J437" s="22" t="s">
        <v>362</v>
      </c>
    </row>
    <row r="438" spans="1:10" x14ac:dyDescent="0.35">
      <c r="A438" s="20" t="s">
        <v>825</v>
      </c>
      <c r="B438" s="21">
        <v>44541</v>
      </c>
      <c r="C438" s="22" t="s">
        <v>358</v>
      </c>
      <c r="D438" s="22" t="s">
        <v>369</v>
      </c>
      <c r="E438" s="22" t="s">
        <v>370</v>
      </c>
      <c r="F438" s="23">
        <v>2030600</v>
      </c>
      <c r="G438" s="22" t="s">
        <v>360</v>
      </c>
      <c r="H438" s="22" t="s">
        <v>371</v>
      </c>
      <c r="I438" s="22" t="s">
        <v>362</v>
      </c>
      <c r="J438" s="22" t="s">
        <v>362</v>
      </c>
    </row>
    <row r="439" spans="1:10" x14ac:dyDescent="0.35">
      <c r="A439" s="20" t="s">
        <v>826</v>
      </c>
      <c r="B439" s="21">
        <v>44541</v>
      </c>
      <c r="C439" s="22" t="s">
        <v>368</v>
      </c>
      <c r="D439" s="22" t="s">
        <v>359</v>
      </c>
      <c r="E439" s="22" t="s">
        <v>7</v>
      </c>
      <c r="F439" s="23">
        <v>2013357</v>
      </c>
      <c r="G439" s="22" t="s">
        <v>360</v>
      </c>
      <c r="H439" s="22" t="s">
        <v>371</v>
      </c>
      <c r="I439" s="22" t="s">
        <v>362</v>
      </c>
      <c r="J439" s="22" t="s">
        <v>362</v>
      </c>
    </row>
    <row r="440" spans="1:10" x14ac:dyDescent="0.35">
      <c r="A440" s="20" t="s">
        <v>827</v>
      </c>
      <c r="B440" s="21">
        <v>44541</v>
      </c>
      <c r="C440" s="22" t="s">
        <v>368</v>
      </c>
      <c r="D440" s="22" t="s">
        <v>359</v>
      </c>
      <c r="E440" s="22" t="s">
        <v>7</v>
      </c>
      <c r="F440" s="23">
        <v>4017155</v>
      </c>
      <c r="G440" s="22" t="s">
        <v>360</v>
      </c>
      <c r="H440" s="22" t="s">
        <v>371</v>
      </c>
      <c r="I440" s="22" t="s">
        <v>362</v>
      </c>
      <c r="J440" s="22" t="s">
        <v>362</v>
      </c>
    </row>
    <row r="441" spans="1:10" x14ac:dyDescent="0.35">
      <c r="A441" s="20" t="s">
        <v>828</v>
      </c>
      <c r="B441" s="21">
        <v>44541</v>
      </c>
      <c r="C441" s="22" t="s">
        <v>358</v>
      </c>
      <c r="D441" s="22" t="s">
        <v>359</v>
      </c>
      <c r="E441" s="22" t="s">
        <v>7</v>
      </c>
      <c r="F441" s="23">
        <v>11650000</v>
      </c>
      <c r="G441" s="22" t="s">
        <v>360</v>
      </c>
      <c r="H441" s="24" t="s">
        <v>379</v>
      </c>
      <c r="I441" s="22" t="s">
        <v>366</v>
      </c>
      <c r="J441" s="22" t="s">
        <v>366</v>
      </c>
    </row>
    <row r="442" spans="1:10" x14ac:dyDescent="0.35">
      <c r="A442" s="20" t="s">
        <v>829</v>
      </c>
      <c r="B442" s="21">
        <v>44542</v>
      </c>
      <c r="C442" s="22" t="s">
        <v>358</v>
      </c>
      <c r="D442" s="22" t="s">
        <v>359</v>
      </c>
      <c r="E442" s="22" t="s">
        <v>7</v>
      </c>
      <c r="F442" s="23">
        <v>9250000</v>
      </c>
      <c r="G442" s="22" t="s">
        <v>360</v>
      </c>
      <c r="H442" s="24" t="s">
        <v>365</v>
      </c>
      <c r="I442" s="22" t="s">
        <v>366</v>
      </c>
      <c r="J442" s="22" t="s">
        <v>366</v>
      </c>
    </row>
    <row r="443" spans="1:10" x14ac:dyDescent="0.35">
      <c r="A443" s="20" t="s">
        <v>830</v>
      </c>
      <c r="B443" s="21">
        <v>44542</v>
      </c>
      <c r="C443" s="22" t="s">
        <v>368</v>
      </c>
      <c r="D443" s="22" t="s">
        <v>398</v>
      </c>
      <c r="E443" s="22" t="s">
        <v>399</v>
      </c>
      <c r="F443" s="23">
        <v>2198800</v>
      </c>
      <c r="G443" s="22" t="s">
        <v>360</v>
      </c>
      <c r="H443" s="22" t="s">
        <v>371</v>
      </c>
      <c r="I443" s="22" t="s">
        <v>362</v>
      </c>
      <c r="J443" s="22" t="s">
        <v>362</v>
      </c>
    </row>
    <row r="444" spans="1:10" x14ac:dyDescent="0.35">
      <c r="A444" s="20" t="s">
        <v>831</v>
      </c>
      <c r="B444" s="21">
        <v>44542</v>
      </c>
      <c r="C444" s="22" t="s">
        <v>368</v>
      </c>
      <c r="D444" s="22" t="s">
        <v>359</v>
      </c>
      <c r="E444" s="22" t="s">
        <v>7</v>
      </c>
      <c r="F444" s="23">
        <v>3553009</v>
      </c>
      <c r="G444" s="22" t="s">
        <v>360</v>
      </c>
      <c r="H444" s="22" t="s">
        <v>371</v>
      </c>
      <c r="I444" s="22" t="s">
        <v>362</v>
      </c>
      <c r="J444" s="22" t="s">
        <v>362</v>
      </c>
    </row>
    <row r="445" spans="1:10" x14ac:dyDescent="0.35">
      <c r="A445" s="20" t="s">
        <v>832</v>
      </c>
      <c r="B445" s="21">
        <v>44542</v>
      </c>
      <c r="C445" s="22" t="s">
        <v>358</v>
      </c>
      <c r="D445" s="22" t="s">
        <v>369</v>
      </c>
      <c r="E445" s="22" t="s">
        <v>370</v>
      </c>
      <c r="F445" s="23">
        <v>1063100</v>
      </c>
      <c r="G445" s="22" t="s">
        <v>374</v>
      </c>
      <c r="H445" s="24" t="s">
        <v>365</v>
      </c>
      <c r="I445" s="22" t="s">
        <v>366</v>
      </c>
      <c r="J445" s="22" t="s">
        <v>366</v>
      </c>
    </row>
    <row r="446" spans="1:10" x14ac:dyDescent="0.35">
      <c r="A446" s="20" t="s">
        <v>833</v>
      </c>
      <c r="B446" s="21">
        <v>44543</v>
      </c>
      <c r="C446" s="22" t="s">
        <v>358</v>
      </c>
      <c r="D446" s="22" t="s">
        <v>359</v>
      </c>
      <c r="E446" s="22" t="s">
        <v>7</v>
      </c>
      <c r="F446" s="23">
        <v>2854500</v>
      </c>
      <c r="G446" s="22" t="s">
        <v>374</v>
      </c>
      <c r="H446" s="24" t="s">
        <v>365</v>
      </c>
      <c r="I446" s="22" t="s">
        <v>366</v>
      </c>
      <c r="J446" s="22" t="s">
        <v>366</v>
      </c>
    </row>
    <row r="447" spans="1:10" x14ac:dyDescent="0.35">
      <c r="A447" s="20" t="s">
        <v>834</v>
      </c>
      <c r="B447" s="21">
        <v>44543</v>
      </c>
      <c r="C447" s="22" t="s">
        <v>358</v>
      </c>
      <c r="D447" s="22" t="s">
        <v>389</v>
      </c>
      <c r="E447" s="22" t="s">
        <v>7</v>
      </c>
      <c r="F447" s="23">
        <v>3356200</v>
      </c>
      <c r="G447" s="22" t="s">
        <v>374</v>
      </c>
      <c r="H447" s="22" t="s">
        <v>353</v>
      </c>
      <c r="I447" s="22" t="s">
        <v>366</v>
      </c>
      <c r="J447" s="22" t="s">
        <v>366</v>
      </c>
    </row>
    <row r="448" spans="1:10" x14ac:dyDescent="0.35">
      <c r="A448" s="20" t="s">
        <v>835</v>
      </c>
      <c r="B448" s="21">
        <v>44544</v>
      </c>
      <c r="C448" s="22" t="s">
        <v>368</v>
      </c>
      <c r="D448" s="22" t="s">
        <v>359</v>
      </c>
      <c r="E448" s="22" t="s">
        <v>7</v>
      </c>
      <c r="F448" s="23">
        <v>1882600</v>
      </c>
      <c r="G448" s="22" t="s">
        <v>360</v>
      </c>
      <c r="H448" s="22" t="s">
        <v>371</v>
      </c>
      <c r="I448" s="22" t="s">
        <v>362</v>
      </c>
      <c r="J448" s="22" t="s">
        <v>362</v>
      </c>
    </row>
    <row r="449" spans="1:10" x14ac:dyDescent="0.35">
      <c r="A449" s="20" t="s">
        <v>836</v>
      </c>
      <c r="B449" s="21">
        <v>44544</v>
      </c>
      <c r="C449" s="22" t="s">
        <v>368</v>
      </c>
      <c r="D449" s="22" t="s">
        <v>359</v>
      </c>
      <c r="E449" s="22" t="s">
        <v>7</v>
      </c>
      <c r="F449" s="23">
        <v>2393232</v>
      </c>
      <c r="G449" s="22" t="s">
        <v>360</v>
      </c>
      <c r="H449" s="22" t="s">
        <v>371</v>
      </c>
      <c r="I449" s="22" t="s">
        <v>362</v>
      </c>
      <c r="J449" s="22" t="s">
        <v>362</v>
      </c>
    </row>
    <row r="450" spans="1:10" x14ac:dyDescent="0.35">
      <c r="A450" s="20" t="s">
        <v>837</v>
      </c>
      <c r="B450" s="21">
        <v>44544</v>
      </c>
      <c r="C450" s="22" t="s">
        <v>358</v>
      </c>
      <c r="D450" s="22" t="s">
        <v>359</v>
      </c>
      <c r="E450" s="22" t="s">
        <v>7</v>
      </c>
      <c r="F450" s="23">
        <v>14678200</v>
      </c>
      <c r="G450" s="22" t="s">
        <v>360</v>
      </c>
      <c r="H450" s="24" t="s">
        <v>379</v>
      </c>
      <c r="I450" s="22" t="s">
        <v>366</v>
      </c>
      <c r="J450" s="22" t="s">
        <v>366</v>
      </c>
    </row>
    <row r="451" spans="1:10" x14ac:dyDescent="0.35">
      <c r="A451" s="20" t="s">
        <v>838</v>
      </c>
      <c r="B451" s="21">
        <v>44547</v>
      </c>
      <c r="C451" s="22" t="s">
        <v>368</v>
      </c>
      <c r="D451" s="22" t="s">
        <v>359</v>
      </c>
      <c r="E451" s="22" t="s">
        <v>7</v>
      </c>
      <c r="F451" s="23">
        <v>5017360</v>
      </c>
      <c r="G451" s="22" t="s">
        <v>360</v>
      </c>
      <c r="H451" s="22" t="s">
        <v>371</v>
      </c>
      <c r="I451" s="22" t="s">
        <v>362</v>
      </c>
      <c r="J451" s="22" t="s">
        <v>362</v>
      </c>
    </row>
    <row r="452" spans="1:10" x14ac:dyDescent="0.35">
      <c r="A452" s="20" t="s">
        <v>839</v>
      </c>
      <c r="B452" s="21">
        <v>44548</v>
      </c>
      <c r="C452" s="22" t="s">
        <v>358</v>
      </c>
      <c r="D452" s="22" t="s">
        <v>359</v>
      </c>
      <c r="E452" s="22" t="s">
        <v>7</v>
      </c>
      <c r="F452" s="23">
        <v>2625000</v>
      </c>
      <c r="G452" s="22" t="s">
        <v>360</v>
      </c>
      <c r="H452" s="24" t="s">
        <v>365</v>
      </c>
      <c r="I452" s="22" t="s">
        <v>366</v>
      </c>
      <c r="J452" s="22" t="s">
        <v>366</v>
      </c>
    </row>
    <row r="453" spans="1:10" x14ac:dyDescent="0.35">
      <c r="A453" s="20" t="s">
        <v>840</v>
      </c>
      <c r="B453" s="21">
        <v>44549</v>
      </c>
      <c r="C453" s="22" t="s">
        <v>358</v>
      </c>
      <c r="D453" s="22" t="s">
        <v>359</v>
      </c>
      <c r="E453" s="22" t="s">
        <v>7</v>
      </c>
      <c r="F453" s="23">
        <v>285700</v>
      </c>
      <c r="G453" s="22" t="s">
        <v>360</v>
      </c>
      <c r="H453" s="24" t="s">
        <v>379</v>
      </c>
      <c r="I453" s="22" t="s">
        <v>362</v>
      </c>
      <c r="J453" s="22" t="s">
        <v>362</v>
      </c>
    </row>
    <row r="454" spans="1:10" x14ac:dyDescent="0.35">
      <c r="A454" s="20" t="s">
        <v>841</v>
      </c>
      <c r="B454" s="21">
        <v>44549</v>
      </c>
      <c r="C454" s="22" t="s">
        <v>358</v>
      </c>
      <c r="D454" s="22" t="s">
        <v>359</v>
      </c>
      <c r="E454" s="22" t="s">
        <v>7</v>
      </c>
      <c r="F454" s="23">
        <v>275000</v>
      </c>
      <c r="G454" s="22" t="s">
        <v>364</v>
      </c>
      <c r="H454" s="22" t="s">
        <v>361</v>
      </c>
      <c r="I454" s="22" t="s">
        <v>366</v>
      </c>
      <c r="J454" s="22" t="s">
        <v>362</v>
      </c>
    </row>
    <row r="455" spans="1:10" x14ac:dyDescent="0.35">
      <c r="A455" s="20" t="s">
        <v>842</v>
      </c>
      <c r="B455" s="21">
        <v>44549</v>
      </c>
      <c r="C455" s="22" t="s">
        <v>358</v>
      </c>
      <c r="D455" s="22" t="s">
        <v>359</v>
      </c>
      <c r="E455" s="22" t="s">
        <v>7</v>
      </c>
      <c r="F455" s="23">
        <v>10396250</v>
      </c>
      <c r="G455" s="22" t="s">
        <v>360</v>
      </c>
      <c r="H455" s="24" t="s">
        <v>379</v>
      </c>
      <c r="I455" s="22" t="s">
        <v>366</v>
      </c>
      <c r="J455" s="22" t="s">
        <v>366</v>
      </c>
    </row>
    <row r="456" spans="1:10" x14ac:dyDescent="0.35">
      <c r="A456" s="20" t="s">
        <v>843</v>
      </c>
      <c r="B456" s="21">
        <v>44549</v>
      </c>
      <c r="C456" s="22" t="s">
        <v>358</v>
      </c>
      <c r="D456" s="22" t="s">
        <v>359</v>
      </c>
      <c r="E456" s="22" t="s">
        <v>7</v>
      </c>
      <c r="F456" s="23">
        <v>27208210</v>
      </c>
      <c r="G456" s="22" t="s">
        <v>364</v>
      </c>
      <c r="H456" s="24" t="s">
        <v>365</v>
      </c>
      <c r="I456" s="22" t="s">
        <v>366</v>
      </c>
      <c r="J456" s="22" t="s">
        <v>366</v>
      </c>
    </row>
    <row r="457" spans="1:10" x14ac:dyDescent="0.35">
      <c r="A457" s="20" t="s">
        <v>844</v>
      </c>
      <c r="B457" s="21">
        <v>44549</v>
      </c>
      <c r="C457" s="22" t="s">
        <v>358</v>
      </c>
      <c r="D457" s="22" t="s">
        <v>369</v>
      </c>
      <c r="E457" s="22" t="s">
        <v>370</v>
      </c>
      <c r="F457" s="23">
        <v>1740000</v>
      </c>
      <c r="G457" s="22" t="s">
        <v>374</v>
      </c>
      <c r="H457" s="24" t="s">
        <v>379</v>
      </c>
      <c r="I457" s="22" t="s">
        <v>362</v>
      </c>
      <c r="J457" s="22" t="s">
        <v>362</v>
      </c>
    </row>
    <row r="458" spans="1:10" x14ac:dyDescent="0.35">
      <c r="A458" s="20" t="s">
        <v>845</v>
      </c>
      <c r="B458" s="21">
        <v>44549</v>
      </c>
      <c r="C458" s="22" t="s">
        <v>368</v>
      </c>
      <c r="D458" s="22" t="s">
        <v>369</v>
      </c>
      <c r="E458" s="22" t="s">
        <v>370</v>
      </c>
      <c r="F458" s="23">
        <v>2464755</v>
      </c>
      <c r="G458" s="22" t="s">
        <v>408</v>
      </c>
      <c r="H458" s="22" t="s">
        <v>371</v>
      </c>
      <c r="I458" s="22" t="s">
        <v>362</v>
      </c>
      <c r="J458" s="22" t="s">
        <v>362</v>
      </c>
    </row>
    <row r="459" spans="1:10" x14ac:dyDescent="0.35">
      <c r="A459" s="20" t="s">
        <v>846</v>
      </c>
      <c r="B459" s="21">
        <v>44550</v>
      </c>
      <c r="C459" s="22" t="s">
        <v>358</v>
      </c>
      <c r="D459" s="22" t="s">
        <v>359</v>
      </c>
      <c r="E459" s="22" t="s">
        <v>7</v>
      </c>
      <c r="F459" s="23">
        <v>535000</v>
      </c>
      <c r="G459" s="22" t="s">
        <v>360</v>
      </c>
      <c r="H459" s="24" t="s">
        <v>379</v>
      </c>
      <c r="I459" s="22" t="s">
        <v>362</v>
      </c>
      <c r="J459" s="22" t="s">
        <v>362</v>
      </c>
    </row>
    <row r="460" spans="1:10" ht="26" x14ac:dyDescent="0.35">
      <c r="A460" s="20" t="s">
        <v>847</v>
      </c>
      <c r="B460" s="21">
        <v>44550</v>
      </c>
      <c r="C460" s="22" t="s">
        <v>358</v>
      </c>
      <c r="D460" s="22" t="s">
        <v>389</v>
      </c>
      <c r="E460" s="22" t="s">
        <v>7</v>
      </c>
      <c r="F460" s="23">
        <v>2837500</v>
      </c>
      <c r="G460" s="22" t="s">
        <v>360</v>
      </c>
      <c r="H460" s="22" t="s">
        <v>435</v>
      </c>
      <c r="I460" s="22" t="s">
        <v>366</v>
      </c>
      <c r="J460" s="22" t="s">
        <v>366</v>
      </c>
    </row>
    <row r="461" spans="1:10" x14ac:dyDescent="0.35">
      <c r="A461" s="20" t="s">
        <v>848</v>
      </c>
      <c r="B461" s="21">
        <v>44551</v>
      </c>
      <c r="C461" s="22" t="s">
        <v>358</v>
      </c>
      <c r="D461" s="22" t="s">
        <v>369</v>
      </c>
      <c r="E461" s="22" t="s">
        <v>370</v>
      </c>
      <c r="F461" s="23">
        <v>1400000</v>
      </c>
      <c r="G461" s="22" t="s">
        <v>374</v>
      </c>
      <c r="H461" s="22" t="s">
        <v>394</v>
      </c>
      <c r="I461" s="22" t="s">
        <v>362</v>
      </c>
      <c r="J461" s="22" t="s">
        <v>362</v>
      </c>
    </row>
    <row r="462" spans="1:10" ht="26" x14ac:dyDescent="0.35">
      <c r="A462" s="20" t="s">
        <v>849</v>
      </c>
      <c r="B462" s="21">
        <v>44551</v>
      </c>
      <c r="C462" s="22" t="s">
        <v>358</v>
      </c>
      <c r="D462" s="22" t="s">
        <v>369</v>
      </c>
      <c r="E462" s="22" t="s">
        <v>370</v>
      </c>
      <c r="F462" s="23">
        <v>1711268</v>
      </c>
      <c r="G462" s="22" t="s">
        <v>360</v>
      </c>
      <c r="H462" s="22" t="s">
        <v>435</v>
      </c>
      <c r="I462" s="22" t="s">
        <v>362</v>
      </c>
      <c r="J462" s="22" t="s">
        <v>362</v>
      </c>
    </row>
    <row r="463" spans="1:10" x14ac:dyDescent="0.35">
      <c r="A463" s="20" t="s">
        <v>850</v>
      </c>
      <c r="B463" s="21">
        <v>44551</v>
      </c>
      <c r="C463" s="22" t="s">
        <v>358</v>
      </c>
      <c r="D463" s="22" t="s">
        <v>359</v>
      </c>
      <c r="E463" s="22" t="s">
        <v>7</v>
      </c>
      <c r="F463" s="23">
        <v>1780000</v>
      </c>
      <c r="G463" s="22" t="s">
        <v>374</v>
      </c>
      <c r="H463" s="22" t="s">
        <v>375</v>
      </c>
      <c r="I463" s="22" t="s">
        <v>366</v>
      </c>
      <c r="J463" s="22" t="s">
        <v>366</v>
      </c>
    </row>
    <row r="464" spans="1:10" x14ac:dyDescent="0.35">
      <c r="A464" s="20" t="s">
        <v>851</v>
      </c>
      <c r="B464" s="21">
        <v>44551</v>
      </c>
      <c r="C464" s="22" t="s">
        <v>358</v>
      </c>
      <c r="D464" s="22" t="s">
        <v>359</v>
      </c>
      <c r="E464" s="22" t="s">
        <v>7</v>
      </c>
      <c r="F464" s="23">
        <v>10746600</v>
      </c>
      <c r="G464" s="22" t="s">
        <v>360</v>
      </c>
      <c r="H464" s="24" t="s">
        <v>365</v>
      </c>
      <c r="I464" s="22" t="s">
        <v>366</v>
      </c>
      <c r="J464" s="22" t="s">
        <v>366</v>
      </c>
    </row>
    <row r="465" spans="1:10" x14ac:dyDescent="0.35">
      <c r="A465" s="20" t="s">
        <v>852</v>
      </c>
      <c r="B465" s="21">
        <v>44551</v>
      </c>
      <c r="C465" s="22" t="s">
        <v>358</v>
      </c>
      <c r="D465" s="22" t="s">
        <v>359</v>
      </c>
      <c r="E465" s="22" t="s">
        <v>7</v>
      </c>
      <c r="F465" s="23">
        <v>645000</v>
      </c>
      <c r="G465" s="22" t="s">
        <v>364</v>
      </c>
      <c r="H465" s="22" t="s">
        <v>361</v>
      </c>
      <c r="I465" s="22" t="s">
        <v>362</v>
      </c>
      <c r="J465" s="22" t="s">
        <v>362</v>
      </c>
    </row>
    <row r="466" spans="1:10" x14ac:dyDescent="0.35">
      <c r="A466" s="20" t="s">
        <v>853</v>
      </c>
      <c r="B466" s="21">
        <v>44552</v>
      </c>
      <c r="C466" s="22" t="s">
        <v>368</v>
      </c>
      <c r="D466" s="22" t="s">
        <v>359</v>
      </c>
      <c r="E466" s="22" t="s">
        <v>7</v>
      </c>
      <c r="F466" s="23">
        <v>3724339</v>
      </c>
      <c r="G466" s="22" t="s">
        <v>360</v>
      </c>
      <c r="H466" s="22" t="s">
        <v>371</v>
      </c>
      <c r="I466" s="22" t="s">
        <v>362</v>
      </c>
      <c r="J466" s="22" t="s">
        <v>362</v>
      </c>
    </row>
    <row r="467" spans="1:10" x14ac:dyDescent="0.35">
      <c r="A467" s="20" t="s">
        <v>854</v>
      </c>
      <c r="B467" s="21">
        <v>44552</v>
      </c>
      <c r="C467" s="22" t="s">
        <v>358</v>
      </c>
      <c r="D467" s="22" t="s">
        <v>359</v>
      </c>
      <c r="E467" s="22" t="s">
        <v>7</v>
      </c>
      <c r="F467" s="23">
        <v>12493000</v>
      </c>
      <c r="G467" s="22" t="s">
        <v>360</v>
      </c>
      <c r="H467" s="24" t="s">
        <v>365</v>
      </c>
      <c r="I467" s="22" t="s">
        <v>366</v>
      </c>
      <c r="J467" s="22" t="s">
        <v>366</v>
      </c>
    </row>
    <row r="468" spans="1:10" x14ac:dyDescent="0.35">
      <c r="A468" s="20" t="s">
        <v>855</v>
      </c>
      <c r="B468" s="21">
        <v>44552</v>
      </c>
      <c r="C468" s="22" t="s">
        <v>358</v>
      </c>
      <c r="D468" s="22" t="s">
        <v>369</v>
      </c>
      <c r="E468" s="22" t="s">
        <v>370</v>
      </c>
      <c r="F468" s="23">
        <v>539040</v>
      </c>
      <c r="G468" s="22" t="s">
        <v>360</v>
      </c>
      <c r="H468" s="22" t="s">
        <v>361</v>
      </c>
      <c r="I468" s="22" t="s">
        <v>362</v>
      </c>
      <c r="J468" s="22" t="s">
        <v>362</v>
      </c>
    </row>
    <row r="469" spans="1:10" x14ac:dyDescent="0.35">
      <c r="A469" s="20" t="s">
        <v>856</v>
      </c>
      <c r="B469" s="21">
        <v>44552</v>
      </c>
      <c r="C469" s="22" t="s">
        <v>358</v>
      </c>
      <c r="D469" s="22" t="s">
        <v>359</v>
      </c>
      <c r="E469" s="22" t="s">
        <v>7</v>
      </c>
      <c r="F469" s="23">
        <v>2159000</v>
      </c>
      <c r="G469" s="22" t="s">
        <v>360</v>
      </c>
      <c r="H469" s="22" t="s">
        <v>361</v>
      </c>
      <c r="I469" s="22" t="s">
        <v>362</v>
      </c>
      <c r="J469" s="22" t="s">
        <v>362</v>
      </c>
    </row>
    <row r="470" spans="1:10" x14ac:dyDescent="0.35">
      <c r="A470" s="20" t="s">
        <v>857</v>
      </c>
      <c r="B470" s="21">
        <v>44553</v>
      </c>
      <c r="C470" s="22" t="s">
        <v>358</v>
      </c>
      <c r="D470" s="22" t="s">
        <v>389</v>
      </c>
      <c r="E470" s="22" t="s">
        <v>7</v>
      </c>
      <c r="F470" s="23">
        <v>3750000</v>
      </c>
      <c r="G470" s="22" t="s">
        <v>360</v>
      </c>
      <c r="H470" s="24" t="s">
        <v>365</v>
      </c>
      <c r="I470" s="22" t="s">
        <v>366</v>
      </c>
      <c r="J470" s="22" t="s">
        <v>366</v>
      </c>
    </row>
    <row r="471" spans="1:10" x14ac:dyDescent="0.35">
      <c r="A471" s="20" t="s">
        <v>858</v>
      </c>
      <c r="B471" s="21">
        <v>44553</v>
      </c>
      <c r="C471" s="22" t="s">
        <v>368</v>
      </c>
      <c r="D471" s="22" t="s">
        <v>359</v>
      </c>
      <c r="E471" s="22" t="s">
        <v>7</v>
      </c>
      <c r="F471" s="23">
        <v>100000</v>
      </c>
      <c r="G471" s="22" t="s">
        <v>408</v>
      </c>
      <c r="H471" s="22" t="s">
        <v>371</v>
      </c>
      <c r="I471" s="22" t="s">
        <v>362</v>
      </c>
      <c r="J471" s="22" t="s">
        <v>362</v>
      </c>
    </row>
    <row r="472" spans="1:10" x14ac:dyDescent="0.35">
      <c r="A472" s="20" t="s">
        <v>859</v>
      </c>
      <c r="B472" s="21">
        <v>44553</v>
      </c>
      <c r="C472" s="22" t="s">
        <v>368</v>
      </c>
      <c r="D472" s="22" t="s">
        <v>359</v>
      </c>
      <c r="E472" s="22" t="s">
        <v>7</v>
      </c>
      <c r="F472" s="23">
        <v>1121600</v>
      </c>
      <c r="G472" s="22" t="s">
        <v>408</v>
      </c>
      <c r="H472" s="22" t="s">
        <v>371</v>
      </c>
      <c r="I472" s="22" t="s">
        <v>362</v>
      </c>
      <c r="J472" s="22" t="s">
        <v>362</v>
      </c>
    </row>
    <row r="473" spans="1:10" x14ac:dyDescent="0.35">
      <c r="A473" s="20" t="s">
        <v>860</v>
      </c>
      <c r="B473" s="21">
        <v>44554</v>
      </c>
      <c r="C473" s="22" t="s">
        <v>358</v>
      </c>
      <c r="D473" s="22" t="s">
        <v>359</v>
      </c>
      <c r="E473" s="22" t="s">
        <v>7</v>
      </c>
      <c r="F473" s="23">
        <v>9000000</v>
      </c>
      <c r="G473" s="22" t="s">
        <v>364</v>
      </c>
      <c r="H473" s="24" t="s">
        <v>365</v>
      </c>
      <c r="I473" s="22" t="s">
        <v>366</v>
      </c>
      <c r="J473" s="22" t="s">
        <v>366</v>
      </c>
    </row>
    <row r="474" spans="1:10" x14ac:dyDescent="0.35">
      <c r="A474" s="20" t="s">
        <v>861</v>
      </c>
      <c r="B474" s="21">
        <v>44554</v>
      </c>
      <c r="C474" s="22" t="s">
        <v>358</v>
      </c>
      <c r="D474" s="22" t="s">
        <v>359</v>
      </c>
      <c r="E474" s="22" t="s">
        <v>7</v>
      </c>
      <c r="F474" s="23">
        <v>292200</v>
      </c>
      <c r="G474" s="22" t="s">
        <v>360</v>
      </c>
      <c r="H474" s="24" t="s">
        <v>365</v>
      </c>
      <c r="I474" s="22" t="s">
        <v>366</v>
      </c>
      <c r="J474" s="22" t="s">
        <v>366</v>
      </c>
    </row>
    <row r="475" spans="1:10" x14ac:dyDescent="0.35">
      <c r="A475" s="20" t="s">
        <v>862</v>
      </c>
      <c r="B475" s="21">
        <v>44554</v>
      </c>
      <c r="C475" s="22" t="s">
        <v>358</v>
      </c>
      <c r="D475" s="22" t="s">
        <v>466</v>
      </c>
      <c r="E475" s="22" t="s">
        <v>399</v>
      </c>
      <c r="F475" s="23">
        <v>345000</v>
      </c>
      <c r="G475" s="22" t="s">
        <v>408</v>
      </c>
      <c r="H475" s="22" t="s">
        <v>361</v>
      </c>
      <c r="I475" s="22" t="s">
        <v>362</v>
      </c>
      <c r="J475" s="22" t="s">
        <v>362</v>
      </c>
    </row>
    <row r="476" spans="1:10" x14ac:dyDescent="0.35">
      <c r="A476" s="20" t="s">
        <v>863</v>
      </c>
      <c r="B476" s="21">
        <v>44555</v>
      </c>
      <c r="C476" s="22" t="s">
        <v>358</v>
      </c>
      <c r="D476" s="22" t="s">
        <v>359</v>
      </c>
      <c r="E476" s="22" t="s">
        <v>7</v>
      </c>
      <c r="F476" s="23">
        <v>11575700</v>
      </c>
      <c r="G476" s="22" t="s">
        <v>360</v>
      </c>
      <c r="H476" s="24" t="s">
        <v>365</v>
      </c>
      <c r="I476" s="22" t="s">
        <v>366</v>
      </c>
      <c r="J476" s="22" t="s">
        <v>366</v>
      </c>
    </row>
    <row r="477" spans="1:10" x14ac:dyDescent="0.35">
      <c r="A477" s="20" t="s">
        <v>864</v>
      </c>
      <c r="B477" s="21">
        <v>44555</v>
      </c>
      <c r="C477" s="22" t="s">
        <v>358</v>
      </c>
      <c r="D477" s="22" t="s">
        <v>401</v>
      </c>
      <c r="E477" s="22" t="s">
        <v>10</v>
      </c>
      <c r="F477" s="23">
        <v>608500</v>
      </c>
      <c r="G477" s="22" t="s">
        <v>360</v>
      </c>
      <c r="H477" s="24" t="s">
        <v>365</v>
      </c>
      <c r="I477" s="22" t="s">
        <v>362</v>
      </c>
      <c r="J477" s="22" t="s">
        <v>362</v>
      </c>
    </row>
    <row r="478" spans="1:10" x14ac:dyDescent="0.35">
      <c r="A478" s="20" t="s">
        <v>865</v>
      </c>
      <c r="B478" s="21">
        <v>44555</v>
      </c>
      <c r="C478" s="22" t="s">
        <v>358</v>
      </c>
      <c r="D478" s="22" t="s">
        <v>389</v>
      </c>
      <c r="E478" s="22" t="s">
        <v>7</v>
      </c>
      <c r="F478" s="23">
        <v>5114500</v>
      </c>
      <c r="G478" s="22" t="s">
        <v>360</v>
      </c>
      <c r="H478" s="24" t="s">
        <v>379</v>
      </c>
      <c r="I478" s="22" t="s">
        <v>366</v>
      </c>
      <c r="J478" s="22" t="s">
        <v>366</v>
      </c>
    </row>
    <row r="479" spans="1:10" x14ac:dyDescent="0.35">
      <c r="A479" s="20" t="s">
        <v>866</v>
      </c>
      <c r="B479" s="21">
        <v>44555</v>
      </c>
      <c r="C479" s="22" t="s">
        <v>358</v>
      </c>
      <c r="D479" s="22" t="s">
        <v>369</v>
      </c>
      <c r="E479" s="22" t="s">
        <v>370</v>
      </c>
      <c r="F479" s="23">
        <v>4822450</v>
      </c>
      <c r="G479" s="22" t="s">
        <v>374</v>
      </c>
      <c r="H479" s="24" t="s">
        <v>379</v>
      </c>
      <c r="I479" s="22" t="s">
        <v>366</v>
      </c>
      <c r="J479" s="22" t="s">
        <v>366</v>
      </c>
    </row>
    <row r="480" spans="1:10" x14ac:dyDescent="0.35">
      <c r="A480" s="20" t="s">
        <v>867</v>
      </c>
      <c r="B480" s="21">
        <v>44555</v>
      </c>
      <c r="C480" s="22" t="s">
        <v>358</v>
      </c>
      <c r="D480" s="22" t="s">
        <v>359</v>
      </c>
      <c r="E480" s="22" t="s">
        <v>7</v>
      </c>
      <c r="F480" s="23">
        <v>1125600</v>
      </c>
      <c r="G480" s="22" t="s">
        <v>374</v>
      </c>
      <c r="H480" s="24" t="s">
        <v>365</v>
      </c>
      <c r="I480" s="22" t="s">
        <v>362</v>
      </c>
      <c r="J480" s="22" t="s">
        <v>362</v>
      </c>
    </row>
    <row r="481" spans="1:10" x14ac:dyDescent="0.35">
      <c r="A481" s="20" t="s">
        <v>868</v>
      </c>
      <c r="B481" s="21">
        <v>44555</v>
      </c>
      <c r="C481" s="22" t="s">
        <v>358</v>
      </c>
      <c r="D481" s="22" t="s">
        <v>359</v>
      </c>
      <c r="E481" s="22" t="s">
        <v>7</v>
      </c>
      <c r="F481" s="23">
        <v>9377600</v>
      </c>
      <c r="G481" s="22" t="s">
        <v>360</v>
      </c>
      <c r="H481" s="24" t="s">
        <v>365</v>
      </c>
      <c r="I481" s="22" t="s">
        <v>366</v>
      </c>
      <c r="J481" s="22" t="s">
        <v>366</v>
      </c>
    </row>
    <row r="482" spans="1:10" x14ac:dyDescent="0.35">
      <c r="A482" s="20" t="s">
        <v>869</v>
      </c>
      <c r="B482" s="21">
        <v>44555</v>
      </c>
      <c r="C482" s="22" t="s">
        <v>368</v>
      </c>
      <c r="D482" s="22" t="s">
        <v>359</v>
      </c>
      <c r="E482" s="22" t="s">
        <v>7</v>
      </c>
      <c r="F482" s="23">
        <v>3920500</v>
      </c>
      <c r="G482" s="22" t="s">
        <v>360</v>
      </c>
      <c r="H482" s="22" t="s">
        <v>371</v>
      </c>
      <c r="I482" s="22" t="s">
        <v>362</v>
      </c>
      <c r="J482" s="22" t="s">
        <v>362</v>
      </c>
    </row>
    <row r="483" spans="1:10" x14ac:dyDescent="0.35">
      <c r="A483" s="20" t="s">
        <v>870</v>
      </c>
      <c r="B483" s="21">
        <v>44556</v>
      </c>
      <c r="C483" s="22" t="s">
        <v>358</v>
      </c>
      <c r="D483" s="22" t="s">
        <v>466</v>
      </c>
      <c r="E483" s="22" t="s">
        <v>399</v>
      </c>
      <c r="F483" s="23">
        <v>626000</v>
      </c>
      <c r="G483" s="22" t="s">
        <v>374</v>
      </c>
      <c r="H483" s="24" t="s">
        <v>379</v>
      </c>
      <c r="I483" s="22" t="s">
        <v>362</v>
      </c>
      <c r="J483" s="22" t="s">
        <v>362</v>
      </c>
    </row>
    <row r="484" spans="1:10" x14ac:dyDescent="0.35">
      <c r="A484" s="20" t="s">
        <v>871</v>
      </c>
      <c r="B484" s="21">
        <v>44556</v>
      </c>
      <c r="C484" s="22" t="s">
        <v>368</v>
      </c>
      <c r="D484" s="22" t="s">
        <v>369</v>
      </c>
      <c r="E484" s="22" t="s">
        <v>370</v>
      </c>
      <c r="F484" s="23">
        <v>4132600</v>
      </c>
      <c r="G484" s="22" t="s">
        <v>360</v>
      </c>
      <c r="H484" s="22" t="s">
        <v>371</v>
      </c>
      <c r="I484" s="22" t="s">
        <v>362</v>
      </c>
      <c r="J484" s="22" t="s">
        <v>362</v>
      </c>
    </row>
    <row r="485" spans="1:10" x14ac:dyDescent="0.35">
      <c r="A485" s="20" t="s">
        <v>872</v>
      </c>
      <c r="B485" s="21">
        <v>44556</v>
      </c>
      <c r="C485" s="22" t="s">
        <v>368</v>
      </c>
      <c r="D485" s="22" t="s">
        <v>359</v>
      </c>
      <c r="E485" s="22" t="s">
        <v>7</v>
      </c>
      <c r="F485" s="23">
        <v>6235057</v>
      </c>
      <c r="G485" s="22" t="s">
        <v>360</v>
      </c>
      <c r="H485" s="22" t="s">
        <v>371</v>
      </c>
      <c r="I485" s="22" t="s">
        <v>362</v>
      </c>
      <c r="J485" s="22" t="s">
        <v>362</v>
      </c>
    </row>
    <row r="486" spans="1:10" x14ac:dyDescent="0.35">
      <c r="A486" s="20" t="s">
        <v>873</v>
      </c>
      <c r="B486" s="21">
        <v>44557</v>
      </c>
      <c r="C486" s="22" t="s">
        <v>368</v>
      </c>
      <c r="D486" s="22" t="s">
        <v>398</v>
      </c>
      <c r="E486" s="22" t="s">
        <v>399</v>
      </c>
      <c r="F486" s="23">
        <v>1960000</v>
      </c>
      <c r="G486" s="22" t="s">
        <v>360</v>
      </c>
      <c r="H486" s="22" t="s">
        <v>371</v>
      </c>
      <c r="I486" s="22" t="s">
        <v>362</v>
      </c>
      <c r="J486" s="22" t="s">
        <v>362</v>
      </c>
    </row>
    <row r="487" spans="1:10" x14ac:dyDescent="0.35">
      <c r="A487" s="20" t="s">
        <v>874</v>
      </c>
      <c r="B487" s="21">
        <v>44557</v>
      </c>
      <c r="C487" s="22" t="s">
        <v>368</v>
      </c>
      <c r="D487" s="22" t="s">
        <v>359</v>
      </c>
      <c r="E487" s="22" t="s">
        <v>7</v>
      </c>
      <c r="F487" s="23">
        <v>2500000</v>
      </c>
      <c r="G487" s="22" t="s">
        <v>408</v>
      </c>
      <c r="H487" s="22" t="s">
        <v>371</v>
      </c>
      <c r="I487" s="22" t="s">
        <v>362</v>
      </c>
      <c r="J487" s="22" t="s">
        <v>362</v>
      </c>
    </row>
    <row r="488" spans="1:10" x14ac:dyDescent="0.35">
      <c r="A488" s="20" t="s">
        <v>875</v>
      </c>
      <c r="B488" s="21">
        <v>44557</v>
      </c>
      <c r="C488" s="22" t="s">
        <v>358</v>
      </c>
      <c r="D488" s="22" t="s">
        <v>377</v>
      </c>
      <c r="E488" s="22" t="s">
        <v>370</v>
      </c>
      <c r="F488" s="23">
        <v>3883300</v>
      </c>
      <c r="G488" s="22" t="s">
        <v>408</v>
      </c>
      <c r="H488" s="22" t="s">
        <v>371</v>
      </c>
      <c r="I488" s="22" t="s">
        <v>362</v>
      </c>
      <c r="J488" s="22" t="s">
        <v>362</v>
      </c>
    </row>
    <row r="489" spans="1:10" x14ac:dyDescent="0.35">
      <c r="A489" s="20" t="s">
        <v>876</v>
      </c>
      <c r="B489" s="21">
        <v>44558</v>
      </c>
      <c r="C489" s="22" t="s">
        <v>358</v>
      </c>
      <c r="D489" s="22" t="s">
        <v>359</v>
      </c>
      <c r="E489" s="22" t="s">
        <v>7</v>
      </c>
      <c r="F489" s="23">
        <v>1425000</v>
      </c>
      <c r="G489" s="22" t="s">
        <v>374</v>
      </c>
      <c r="H489" s="24" t="s">
        <v>365</v>
      </c>
      <c r="I489" s="22" t="s">
        <v>362</v>
      </c>
      <c r="J489" s="22" t="s">
        <v>362</v>
      </c>
    </row>
    <row r="490" spans="1:10" x14ac:dyDescent="0.35">
      <c r="A490" s="20" t="s">
        <v>877</v>
      </c>
      <c r="B490" s="21">
        <v>44558</v>
      </c>
      <c r="C490" s="22" t="s">
        <v>358</v>
      </c>
      <c r="D490" s="22" t="s">
        <v>359</v>
      </c>
      <c r="E490" s="22" t="s">
        <v>7</v>
      </c>
      <c r="F490" s="23">
        <v>1545100</v>
      </c>
      <c r="G490" s="22" t="s">
        <v>360</v>
      </c>
      <c r="H490" s="24" t="s">
        <v>379</v>
      </c>
      <c r="I490" s="22" t="s">
        <v>366</v>
      </c>
      <c r="J490" s="22" t="s">
        <v>366</v>
      </c>
    </row>
    <row r="491" spans="1:10" x14ac:dyDescent="0.35">
      <c r="A491" s="20" t="s">
        <v>878</v>
      </c>
      <c r="B491" s="21">
        <v>44558</v>
      </c>
      <c r="C491" s="22" t="s">
        <v>358</v>
      </c>
      <c r="D491" s="22" t="s">
        <v>369</v>
      </c>
      <c r="E491" s="22" t="s">
        <v>370</v>
      </c>
      <c r="F491" s="23">
        <v>1665100</v>
      </c>
      <c r="G491" s="22" t="s">
        <v>360</v>
      </c>
      <c r="H491" s="24" t="s">
        <v>365</v>
      </c>
      <c r="I491" s="22" t="s">
        <v>362</v>
      </c>
      <c r="J491" s="22" t="s">
        <v>362</v>
      </c>
    </row>
    <row r="492" spans="1:10" x14ac:dyDescent="0.35">
      <c r="A492" s="20" t="s">
        <v>879</v>
      </c>
      <c r="B492" s="21">
        <v>44559</v>
      </c>
      <c r="C492" s="22" t="s">
        <v>358</v>
      </c>
      <c r="D492" s="22" t="s">
        <v>359</v>
      </c>
      <c r="E492" s="22" t="s">
        <v>7</v>
      </c>
      <c r="F492" s="23">
        <v>8245000</v>
      </c>
      <c r="G492" s="22" t="s">
        <v>360</v>
      </c>
      <c r="H492" s="24" t="s">
        <v>365</v>
      </c>
      <c r="I492" s="22" t="s">
        <v>366</v>
      </c>
      <c r="J492" s="22" t="s">
        <v>366</v>
      </c>
    </row>
    <row r="493" spans="1:10" x14ac:dyDescent="0.35">
      <c r="A493" s="20" t="s">
        <v>880</v>
      </c>
      <c r="B493" s="21">
        <v>44560</v>
      </c>
      <c r="C493" s="22" t="s">
        <v>358</v>
      </c>
      <c r="D493" s="22" t="s">
        <v>389</v>
      </c>
      <c r="E493" s="22" t="s">
        <v>7</v>
      </c>
      <c r="F493" s="23">
        <v>2432600</v>
      </c>
      <c r="G493" s="22" t="s">
        <v>360</v>
      </c>
      <c r="H493" s="22" t="s">
        <v>361</v>
      </c>
      <c r="I493" s="22" t="s">
        <v>366</v>
      </c>
      <c r="J493" s="22" t="s">
        <v>366</v>
      </c>
    </row>
    <row r="494" spans="1:10" x14ac:dyDescent="0.35">
      <c r="A494" s="20" t="s">
        <v>881</v>
      </c>
      <c r="B494" s="21">
        <v>44560</v>
      </c>
      <c r="C494" s="22" t="s">
        <v>358</v>
      </c>
      <c r="D494" s="22" t="s">
        <v>359</v>
      </c>
      <c r="E494" s="22" t="s">
        <v>7</v>
      </c>
      <c r="F494" s="23">
        <v>1480000</v>
      </c>
      <c r="G494" s="22" t="s">
        <v>364</v>
      </c>
      <c r="H494" s="22" t="s">
        <v>375</v>
      </c>
      <c r="I494" s="22" t="s">
        <v>366</v>
      </c>
      <c r="J494" s="22" t="s">
        <v>366</v>
      </c>
    </row>
    <row r="495" spans="1:10" x14ac:dyDescent="0.35">
      <c r="A495" s="20" t="s">
        <v>882</v>
      </c>
      <c r="B495" s="21">
        <v>44560</v>
      </c>
      <c r="C495" s="22" t="s">
        <v>358</v>
      </c>
      <c r="D495" s="22" t="s">
        <v>359</v>
      </c>
      <c r="E495" s="22" t="s">
        <v>7</v>
      </c>
      <c r="F495" s="23">
        <v>9050000</v>
      </c>
      <c r="G495" s="22" t="s">
        <v>360</v>
      </c>
      <c r="H495" s="24" t="s">
        <v>365</v>
      </c>
      <c r="I495" s="22" t="s">
        <v>366</v>
      </c>
      <c r="J495" s="22" t="s">
        <v>366</v>
      </c>
    </row>
    <row r="496" spans="1:10" x14ac:dyDescent="0.35">
      <c r="A496" s="20" t="s">
        <v>883</v>
      </c>
      <c r="B496" s="21">
        <v>44560</v>
      </c>
      <c r="C496" s="22" t="s">
        <v>368</v>
      </c>
      <c r="D496" s="22" t="s">
        <v>359</v>
      </c>
      <c r="E496" s="22" t="s">
        <v>7</v>
      </c>
      <c r="F496" s="23">
        <v>1480755</v>
      </c>
      <c r="G496" s="22" t="s">
        <v>360</v>
      </c>
      <c r="H496" s="22" t="s">
        <v>371</v>
      </c>
      <c r="I496" s="22" t="s">
        <v>362</v>
      </c>
      <c r="J496" s="22" t="s">
        <v>362</v>
      </c>
    </row>
    <row r="497" spans="1:10" x14ac:dyDescent="0.35">
      <c r="A497" s="20" t="s">
        <v>884</v>
      </c>
      <c r="B497" s="21">
        <v>44561</v>
      </c>
      <c r="C497" s="22" t="s">
        <v>358</v>
      </c>
      <c r="D497" s="22" t="s">
        <v>398</v>
      </c>
      <c r="E497" s="22" t="s">
        <v>399</v>
      </c>
      <c r="F497" s="23">
        <v>4101750</v>
      </c>
      <c r="G497" s="22" t="s">
        <v>364</v>
      </c>
      <c r="H497" s="24" t="s">
        <v>379</v>
      </c>
      <c r="I497" s="22" t="s">
        <v>366</v>
      </c>
      <c r="J497" s="22" t="s">
        <v>366</v>
      </c>
    </row>
    <row r="498" spans="1:10" x14ac:dyDescent="0.35">
      <c r="A498" s="20" t="s">
        <v>885</v>
      </c>
      <c r="B498" s="21">
        <v>44561</v>
      </c>
      <c r="C498" s="22" t="s">
        <v>358</v>
      </c>
      <c r="D498" s="22" t="s">
        <v>401</v>
      </c>
      <c r="E498" s="22" t="s">
        <v>10</v>
      </c>
      <c r="F498" s="23">
        <v>1739100</v>
      </c>
      <c r="G498" s="22" t="s">
        <v>360</v>
      </c>
      <c r="H498" s="24" t="s">
        <v>365</v>
      </c>
      <c r="I498" s="22" t="s">
        <v>362</v>
      </c>
      <c r="J498" s="22" t="s">
        <v>362</v>
      </c>
    </row>
    <row r="499" spans="1:10" x14ac:dyDescent="0.35">
      <c r="A499" s="20" t="s">
        <v>886</v>
      </c>
      <c r="B499" s="21">
        <v>44561</v>
      </c>
      <c r="C499" s="22" t="s">
        <v>358</v>
      </c>
      <c r="D499" s="22" t="s">
        <v>359</v>
      </c>
      <c r="E499" s="22" t="s">
        <v>7</v>
      </c>
      <c r="F499" s="23">
        <v>2250000</v>
      </c>
      <c r="G499" s="22" t="s">
        <v>360</v>
      </c>
      <c r="H499" s="24" t="s">
        <v>379</v>
      </c>
      <c r="I499" s="22" t="s">
        <v>366</v>
      </c>
      <c r="J499" s="22" t="s">
        <v>366</v>
      </c>
    </row>
    <row r="500" spans="1:10" x14ac:dyDescent="0.35">
      <c r="A500" s="20" t="s">
        <v>887</v>
      </c>
      <c r="B500" s="21">
        <v>44561</v>
      </c>
      <c r="C500" s="22" t="s">
        <v>358</v>
      </c>
      <c r="D500" s="22" t="s">
        <v>359</v>
      </c>
      <c r="E500" s="22" t="s">
        <v>7</v>
      </c>
      <c r="F500" s="23">
        <v>16482200</v>
      </c>
      <c r="G500" s="22" t="s">
        <v>360</v>
      </c>
      <c r="H500" s="24" t="s">
        <v>379</v>
      </c>
      <c r="I500" s="22" t="s">
        <v>366</v>
      </c>
      <c r="J500" s="22" t="s">
        <v>366</v>
      </c>
    </row>
    <row r="501" spans="1:10" x14ac:dyDescent="0.35">
      <c r="A501" s="20" t="s">
        <v>888</v>
      </c>
      <c r="B501" s="21">
        <v>44561</v>
      </c>
      <c r="C501" s="22" t="s">
        <v>358</v>
      </c>
      <c r="D501" s="22" t="s">
        <v>369</v>
      </c>
      <c r="E501" s="22" t="s">
        <v>370</v>
      </c>
      <c r="F501" s="23">
        <v>1776800</v>
      </c>
      <c r="G501" s="22" t="s">
        <v>360</v>
      </c>
      <c r="H501" s="22" t="s">
        <v>371</v>
      </c>
      <c r="I501" s="22" t="s">
        <v>362</v>
      </c>
      <c r="J501" s="22" t="s">
        <v>362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PlayerData</vt:lpstr>
      <vt:lpstr>SalesOrders</vt:lpstr>
      <vt:lpstr>Orders</vt:lpstr>
      <vt:lpstr>Insurance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馮世樂</dc:creator>
  <cp:lastModifiedBy>馮世樂</cp:lastModifiedBy>
  <dcterms:created xsi:type="dcterms:W3CDTF">2015-06-05T18:19:34Z</dcterms:created>
  <dcterms:modified xsi:type="dcterms:W3CDTF">2022-02-28T08:57:37Z</dcterms:modified>
</cp:coreProperties>
</file>