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4" i="6" l="1"/>
  <c r="I24" i="6"/>
  <c r="H24" i="6"/>
  <c r="J15" i="6"/>
  <c r="I15" i="6"/>
  <c r="H15" i="6"/>
  <c r="J8" i="6"/>
  <c r="I8" i="6"/>
  <c r="H8" i="6"/>
  <c r="J21" i="6"/>
  <c r="I21" i="6"/>
  <c r="H21" i="6"/>
  <c r="J12" i="6"/>
  <c r="I12" i="6"/>
  <c r="H12" i="6"/>
  <c r="J7" i="6"/>
  <c r="I7" i="6"/>
  <c r="H7" i="6"/>
  <c r="J22" i="6"/>
  <c r="H22" i="6"/>
  <c r="J13" i="6"/>
  <c r="I13" i="6"/>
  <c r="H13" i="6"/>
  <c r="J5" i="6"/>
  <c r="I5" i="6"/>
  <c r="H5" i="6"/>
  <c r="E10" i="10"/>
  <c r="E13" i="10"/>
  <c r="A9" i="9" l="1"/>
  <c r="B9" i="9"/>
  <c r="C9" i="9"/>
  <c r="D9" i="9"/>
  <c r="E9" i="9"/>
  <c r="F9" i="9"/>
  <c r="G9" i="9"/>
  <c r="H9" i="9"/>
  <c r="I9" i="9"/>
  <c r="J9" i="9"/>
  <c r="K9" i="9"/>
  <c r="M9" i="9"/>
  <c r="N9" i="9"/>
  <c r="O9" i="9"/>
  <c r="P9" i="9"/>
  <c r="E6" i="9" l="1"/>
  <c r="P8" i="9" l="1"/>
  <c r="P7" i="9"/>
  <c r="P6" i="9"/>
  <c r="O8" i="9" l="1"/>
  <c r="O7" i="9"/>
  <c r="O6" i="9"/>
  <c r="N6" i="9" l="1"/>
  <c r="N8" i="9"/>
  <c r="N7" i="9"/>
  <c r="K6" i="9"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A7" i="9" l="1"/>
  <c r="B7" i="9"/>
  <c r="A8" i="9"/>
  <c r="B8" i="9"/>
  <c r="B6" i="9"/>
  <c r="A6" i="9"/>
  <c r="C6" i="9"/>
  <c r="D6" i="9"/>
  <c r="F6" i="9"/>
  <c r="G6" i="9"/>
  <c r="H6" i="9"/>
  <c r="I6" i="9"/>
  <c r="J6" i="9"/>
  <c r="M6" i="9"/>
  <c r="C7" i="9"/>
  <c r="D7" i="9"/>
  <c r="E7" i="9"/>
  <c r="F7" i="9"/>
  <c r="G7" i="9"/>
  <c r="H7" i="9"/>
  <c r="I7" i="9"/>
  <c r="J7" i="9"/>
  <c r="K7" i="9"/>
  <c r="M7" i="9"/>
  <c r="C8" i="9"/>
  <c r="D8" i="9"/>
  <c r="E8" i="9"/>
  <c r="F8" i="9"/>
  <c r="G8" i="9"/>
  <c r="H8" i="9"/>
  <c r="I8" i="9"/>
  <c r="J8" i="9"/>
  <c r="K8" i="9"/>
  <c r="M8"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<sst xmlns="http://schemas.openxmlformats.org/spreadsheetml/2006/main" count="447" uniqueCount="111">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</sst>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O9" sqref="O9"/>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28800</v>
      </c>
      <c r="F5" s="46">
        <f>8/100*60</f>
        <v>4.8</v>
      </c>
      <c r="G5" s="50">
        <v>0.25</v>
      </c>
      <c r="H5" s="28">
        <f>((0.6*750000)/1)/0.6</f>
        <v>750000</v>
      </c>
      <c r="I5" s="28">
        <f>((0.6*10000)/1)/0.6</f>
        <v>10000</v>
      </c>
      <c r="J5" s="30">
        <f>((0.6*2.7)/1)/0.6</f>
        <v>2.7</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24000</v>
      </c>
      <c r="F7" s="46">
        <f>1.5/100*60</f>
        <v>0.89999999999999991</v>
      </c>
      <c r="G7" s="50">
        <v>0.65</v>
      </c>
      <c r="H7" s="28">
        <f>(0.4*1500000)/0.4</f>
        <v>1500000</v>
      </c>
      <c r="I7" s="28">
        <f>(0.4*45000)/0.4</f>
        <v>45000</v>
      </c>
      <c r="J7" s="30">
        <f>(0.4*1.5)/0.4</f>
        <v>1.5000000000000002</v>
      </c>
      <c r="K7" s="59">
        <v>7.0000000000000007E-2</v>
      </c>
      <c r="L7" s="31">
        <v>40</v>
      </c>
      <c r="M7" s="60" t="e">
        <v>#N/A</v>
      </c>
    </row>
    <row r="8" spans="1:13">
      <c r="A8" s="4" t="s">
        <v>46</v>
      </c>
      <c r="B8" s="4" t="s">
        <v>68</v>
      </c>
      <c r="C8" s="28">
        <v>0</v>
      </c>
      <c r="D8" s="28">
        <v>0</v>
      </c>
      <c r="E8" s="28">
        <v>1750</v>
      </c>
      <c r="F8" s="46">
        <f>2/100*60</f>
        <v>1.2</v>
      </c>
      <c r="G8" s="50">
        <v>0</v>
      </c>
      <c r="H8" s="28">
        <f>(0.35*2500000)/0.35</f>
        <v>2500000</v>
      </c>
      <c r="I8" s="28">
        <f>(0.35*80000)/0.35</f>
        <v>80000</v>
      </c>
      <c r="J8" s="30">
        <f>(0.35*4)/0.35</f>
        <v>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40000</v>
      </c>
      <c r="F12" s="46">
        <f>1/100*60</f>
        <v>0.6</v>
      </c>
      <c r="G12" s="50">
        <v>0.5</v>
      </c>
      <c r="H12" s="28">
        <f>(0.4*1500000)/0.4</f>
        <v>1500000</v>
      </c>
      <c r="I12" s="28">
        <f>(0.4*45000)/0.4</f>
        <v>45000</v>
      </c>
      <c r="J12" s="30">
        <f>(0.4*1.5)/0.4</f>
        <v>1.5000000000000002</v>
      </c>
      <c r="K12" s="59">
        <v>7.0000000000000007E-2</v>
      </c>
      <c r="L12" s="31">
        <v>40</v>
      </c>
      <c r="M12" s="60" t="e">
        <v>#N/A</v>
      </c>
    </row>
    <row r="13" spans="1:13">
      <c r="A13" s="4" t="s">
        <v>44</v>
      </c>
      <c r="B13" s="4" t="s">
        <v>72</v>
      </c>
      <c r="C13" s="28">
        <v>0</v>
      </c>
      <c r="D13" s="28">
        <v>0</v>
      </c>
      <c r="E13" s="28">
        <v>36000</v>
      </c>
      <c r="F13" s="46">
        <f>8/100*60</f>
        <v>4.8</v>
      </c>
      <c r="G13" s="50">
        <v>0.25</v>
      </c>
      <c r="H13" s="28">
        <f>((0.6*750000)/1)/0.6</f>
        <v>750000</v>
      </c>
      <c r="I13" s="28">
        <f>((0.6*10000)/1)/0.6</f>
        <v>10000</v>
      </c>
      <c r="J13" s="30">
        <f>((0.6*2.7)/1)/0.6</f>
        <v>2.7</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700</v>
      </c>
      <c r="F15" s="46">
        <f>2/100*60</f>
        <v>1.2</v>
      </c>
      <c r="G15" s="50">
        <v>0</v>
      </c>
      <c r="H15" s="28">
        <f>(0.35*2500000)/0.35</f>
        <v>2500000</v>
      </c>
      <c r="I15" s="28">
        <f>(0.35*80000)/0.35</f>
        <v>80000</v>
      </c>
      <c r="J15" s="30">
        <f>(0.35*4)/0.35</f>
        <v>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40000</v>
      </c>
      <c r="F21" s="46">
        <f>1/100*60</f>
        <v>0.6</v>
      </c>
      <c r="G21" s="50">
        <v>0.5</v>
      </c>
      <c r="H21" s="28">
        <f>(0.4*1500000)/0.4</f>
        <v>1500000</v>
      </c>
      <c r="I21" s="28">
        <f>(0.4*45000)/0.4</f>
        <v>45000</v>
      </c>
      <c r="J21" s="30">
        <f>(0.4*1.5)/0.4</f>
        <v>1.5000000000000002</v>
      </c>
      <c r="K21" s="59">
        <v>7.0000000000000007E-2</v>
      </c>
      <c r="L21" s="31">
        <v>40</v>
      </c>
      <c r="M21" s="60" t="e">
        <v>#N/A</v>
      </c>
    </row>
    <row r="22" spans="1:13">
      <c r="A22" s="4" t="s">
        <v>45</v>
      </c>
      <c r="B22" s="4" t="s">
        <v>72</v>
      </c>
      <c r="C22" s="28">
        <v>0</v>
      </c>
      <c r="D22" s="28">
        <v>0</v>
      </c>
      <c r="E22" s="28">
        <v>36000</v>
      </c>
      <c r="F22" s="46">
        <f>8/100*60</f>
        <v>4.8</v>
      </c>
      <c r="G22" s="50">
        <v>0.25</v>
      </c>
      <c r="H22" s="28">
        <f>((0.6*750000)/1)/0.6</f>
        <v>750000</v>
      </c>
      <c r="I22" s="28">
        <v>10000</v>
      </c>
      <c r="J22" s="30">
        <f>((0.6*2.7)/1)/0.6</f>
        <v>2.7</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2100</v>
      </c>
      <c r="F24" s="46">
        <f>2/100*60</f>
        <v>1.2</v>
      </c>
      <c r="G24" s="50">
        <v>0</v>
      </c>
      <c r="H24" s="28">
        <f>(0.35*2500000)/0.35</f>
        <v>2500000</v>
      </c>
      <c r="I24" s="28">
        <f>(0.35*80000)/0.35</f>
        <v>80000</v>
      </c>
      <c r="J24" s="30">
        <f>(0.35*4)/0.35</f>
        <v>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F11" sqref="F1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1.6666666666666667</v>
      </c>
      <c r="E8" s="29">
        <v>2</v>
      </c>
    </row>
    <row r="9" spans="1:5">
      <c r="A9" s="4" t="s">
        <v>72</v>
      </c>
      <c r="B9" s="4" t="s">
        <v>40</v>
      </c>
      <c r="C9" s="4" t="s">
        <v>64</v>
      </c>
      <c r="D9" s="29">
        <v>1</v>
      </c>
      <c r="E9" s="29" t="e">
        <f>NA()</f>
        <v>#N/A</v>
      </c>
    </row>
    <row r="10" spans="1:5">
      <c r="A10" s="4" t="s">
        <v>72</v>
      </c>
      <c r="B10" s="4" t="s">
        <v>28</v>
      </c>
      <c r="C10" s="4" t="s">
        <v>64</v>
      </c>
      <c r="D10" s="29">
        <v>0.33333333333333337</v>
      </c>
      <c r="E10" s="29">
        <f>D10*E8</f>
        <v>0.66666666666666674</v>
      </c>
    </row>
    <row r="11" spans="1:5">
      <c r="A11" s="4" t="s">
        <v>71</v>
      </c>
      <c r="B11" s="4" t="s">
        <v>41</v>
      </c>
      <c r="C11" s="4" t="s">
        <v>63</v>
      </c>
      <c r="D11" s="29">
        <v>2.5</v>
      </c>
      <c r="E11" s="29">
        <v>3.4999999999999996</v>
      </c>
    </row>
    <row r="12" spans="1:5">
      <c r="A12" s="4" t="s">
        <v>71</v>
      </c>
      <c r="B12" s="4" t="s">
        <v>40</v>
      </c>
      <c r="C12" s="4" t="s">
        <v>64</v>
      </c>
      <c r="D12" s="29">
        <v>1</v>
      </c>
      <c r="E12" s="29" t="e">
        <f>NA()</f>
        <v>#N/A</v>
      </c>
    </row>
    <row r="13" spans="1:5">
      <c r="A13" s="4" t="s">
        <v>71</v>
      </c>
      <c r="B13" s="4" t="s">
        <v>28</v>
      </c>
      <c r="C13" s="4" t="s">
        <v>64</v>
      </c>
      <c r="D13" s="29">
        <v>0.74999999999999989</v>
      </c>
      <c r="E13" s="29">
        <f>D13*E11</f>
        <v>2.6249999999999991</v>
      </c>
    </row>
    <row r="14" spans="1:5">
      <c r="A14" s="4" t="s">
        <v>73</v>
      </c>
      <c r="B14" s="4" t="s">
        <v>42</v>
      </c>
      <c r="C14" s="4" t="s">
        <v>63</v>
      </c>
      <c r="D14" s="29">
        <v>2.5</v>
      </c>
      <c r="E14" s="29">
        <v>5</v>
      </c>
    </row>
    <row r="15" spans="1:5">
      <c r="A15" s="4" t="s">
        <v>73</v>
      </c>
      <c r="B15" s="4" t="s">
        <v>40</v>
      </c>
      <c r="C15" s="4" t="s">
        <v>64</v>
      </c>
      <c r="D15" s="29">
        <v>1</v>
      </c>
      <c r="E15" s="29" t="e">
        <f>NA()</f>
        <v>#N/A</v>
      </c>
    </row>
    <row r="16" spans="1:5">
      <c r="A16" s="4" t="s">
        <v>73</v>
      </c>
      <c r="B16" s="4" t="s">
        <v>28</v>
      </c>
      <c r="C16" s="4" t="s">
        <v>64</v>
      </c>
      <c r="D16" s="29">
        <v>1</v>
      </c>
      <c r="E16" s="29">
        <v>0.8</v>
      </c>
    </row>
    <row r="17" spans="1:5">
      <c r="A17" s="4" t="s">
        <v>68</v>
      </c>
      <c r="B17" s="4" t="s">
        <v>39</v>
      </c>
      <c r="C17" s="4" t="s">
        <v>63</v>
      </c>
      <c r="D17" s="29">
        <v>2.8571428571428572</v>
      </c>
      <c r="E17" s="29" t="e">
        <f>NA()</f>
        <v>#N/A</v>
      </c>
    </row>
    <row r="18" spans="1:5">
      <c r="A18" s="4" t="s">
        <v>68</v>
      </c>
      <c r="B18" s="4" t="s">
        <v>40</v>
      </c>
      <c r="C18" s="4" t="s">
        <v>64</v>
      </c>
      <c r="D18" s="29">
        <v>1</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9"/>
  <sheetViews>
    <sheetView workbookViewId="0">
      <selection activeCell="Q9" sqref="Q9"/>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s="53" customFormat="1">
      <c r="A5" s="8" t="s">
        <v>44</v>
      </c>
      <c r="B5" s="8" t="s">
        <v>45</v>
      </c>
      <c r="C5" s="8" t="s">
        <v>43</v>
      </c>
      <c r="D5" s="8" t="s">
        <v>40</v>
      </c>
      <c r="E5" s="29">
        <v>0.85</v>
      </c>
      <c r="F5" s="28">
        <v>3000000</v>
      </c>
      <c r="G5" s="28">
        <v>30000</v>
      </c>
      <c r="H5" s="59">
        <v>0</v>
      </c>
      <c r="I5" s="28">
        <v>0</v>
      </c>
      <c r="J5" s="28">
        <v>0</v>
      </c>
      <c r="K5" s="28" t="s">
        <v>30</v>
      </c>
      <c r="L5" s="46">
        <v>7.0000000000000007E-2</v>
      </c>
      <c r="M5" s="59">
        <v>40</v>
      </c>
      <c r="N5" s="59"/>
      <c r="O5" s="59"/>
      <c r="P5" s="59"/>
    </row>
    <row r="6" spans="1:16">
      <c r="A6" s="34" t="str">
        <f>B2</f>
        <v>North</v>
      </c>
      <c r="B6" s="34" t="str">
        <f>A2</f>
        <v>Mid</v>
      </c>
      <c r="C6" s="34" t="str">
        <f t="shared" ref="C6:M6" si="0">C2</f>
        <v>hvac</v>
      </c>
      <c r="D6" s="34" t="str">
        <f t="shared" si="0"/>
        <v>Elec</v>
      </c>
      <c r="E6" s="35">
        <f>E2</f>
        <v>0.9</v>
      </c>
      <c r="F6" s="36">
        <f t="shared" si="0"/>
        <v>1650000</v>
      </c>
      <c r="G6" s="36">
        <f t="shared" si="0"/>
        <v>16500</v>
      </c>
      <c r="H6" s="37">
        <f t="shared" si="0"/>
        <v>0</v>
      </c>
      <c r="I6" s="36">
        <f t="shared" si="0"/>
        <v>0</v>
      </c>
      <c r="J6" s="36">
        <f t="shared" si="0"/>
        <v>0</v>
      </c>
      <c r="K6" s="36" t="str">
        <f>K2</f>
        <v>inf</v>
      </c>
      <c r="L6" s="64">
        <v>7.0000000000000007E-2</v>
      </c>
      <c r="M6" s="37">
        <f t="shared" si="0"/>
        <v>40</v>
      </c>
      <c r="N6" s="37">
        <f t="shared" ref="N6:P9" si="1">N2</f>
        <v>0</v>
      </c>
      <c r="O6" s="37">
        <f t="shared" si="1"/>
        <v>0</v>
      </c>
      <c r="P6" s="37">
        <f t="shared" si="1"/>
        <v>0</v>
      </c>
    </row>
    <row r="7" spans="1:16">
      <c r="A7" s="34" t="str">
        <f t="shared" ref="A7:A8" si="2">B3</f>
        <v>Mid</v>
      </c>
      <c r="B7" s="34" t="str">
        <f t="shared" ref="B7:B8" si="3">A3</f>
        <v>South</v>
      </c>
      <c r="C7" s="34" t="str">
        <f t="shared" ref="C7:M9" si="4">C3</f>
        <v>hvac</v>
      </c>
      <c r="D7" s="34" t="str">
        <f t="shared" si="4"/>
        <v>Elec</v>
      </c>
      <c r="E7" s="35">
        <f t="shared" si="4"/>
        <v>0.9</v>
      </c>
      <c r="F7" s="36">
        <f t="shared" si="4"/>
        <v>1650000</v>
      </c>
      <c r="G7" s="36">
        <f t="shared" si="4"/>
        <v>16500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row r="8" spans="1:16">
      <c r="A8" s="34" t="str">
        <f t="shared" si="2"/>
        <v>North</v>
      </c>
      <c r="B8" s="34" t="str">
        <f t="shared" si="3"/>
        <v>South</v>
      </c>
      <c r="C8" s="34" t="str">
        <f t="shared" si="4"/>
        <v>hvac</v>
      </c>
      <c r="D8" s="34" t="str">
        <f t="shared" si="4"/>
        <v>Elec</v>
      </c>
      <c r="E8" s="35">
        <f t="shared" si="4"/>
        <v>0.85</v>
      </c>
      <c r="F8" s="36">
        <f t="shared" si="4"/>
        <v>3000000</v>
      </c>
      <c r="G8" s="36">
        <f t="shared" si="4"/>
        <v>30000</v>
      </c>
      <c r="H8" s="37">
        <f t="shared" si="4"/>
        <v>0</v>
      </c>
      <c r="I8" s="36">
        <f t="shared" si="4"/>
        <v>0</v>
      </c>
      <c r="J8" s="36">
        <f t="shared" si="4"/>
        <v>0</v>
      </c>
      <c r="K8" s="36" t="str">
        <f t="shared" si="4"/>
        <v>inf</v>
      </c>
      <c r="L8" s="64">
        <v>7.0000000000000007E-2</v>
      </c>
      <c r="M8" s="37">
        <f t="shared" si="4"/>
        <v>40</v>
      </c>
      <c r="N8" s="37">
        <f t="shared" si="1"/>
        <v>0</v>
      </c>
      <c r="O8" s="37">
        <f t="shared" si="1"/>
        <v>0</v>
      </c>
      <c r="P8" s="37">
        <f t="shared" si="1"/>
        <v>0</v>
      </c>
    </row>
    <row r="9" spans="1:16">
      <c r="A9" s="34" t="str">
        <f t="shared" ref="A9" si="5">B5</f>
        <v>North</v>
      </c>
      <c r="B9" s="34" t="str">
        <f t="shared" ref="B9" si="6">A5</f>
        <v>South</v>
      </c>
      <c r="C9" s="34" t="str">
        <f t="shared" si="4"/>
        <v>hvac</v>
      </c>
      <c r="D9" s="34" t="str">
        <f t="shared" si="4"/>
        <v>Elec</v>
      </c>
      <c r="E9" s="35">
        <f t="shared" si="4"/>
        <v>0.85</v>
      </c>
      <c r="F9" s="36">
        <f t="shared" si="4"/>
        <v>3000000</v>
      </c>
      <c r="G9" s="36">
        <f t="shared" si="4"/>
        <v>30000</v>
      </c>
      <c r="H9" s="37">
        <f t="shared" si="4"/>
        <v>0</v>
      </c>
      <c r="I9" s="36">
        <f t="shared" si="4"/>
        <v>0</v>
      </c>
      <c r="J9" s="36">
        <f t="shared" si="4"/>
        <v>0</v>
      </c>
      <c r="K9" s="36" t="str">
        <f t="shared" si="4"/>
        <v>inf</v>
      </c>
      <c r="L9" s="64">
        <v>1.07</v>
      </c>
      <c r="M9" s="37">
        <f t="shared" si="4"/>
        <v>40</v>
      </c>
      <c r="N9" s="37">
        <f t="shared" si="1"/>
        <v>0</v>
      </c>
      <c r="O9" s="37">
        <f t="shared" si="1"/>
        <v>0</v>
      </c>
      <c r="P9"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J26" sqref="J26"/>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2019-12-16T13:30:37Z</dcterms:modified>
</cp:coreProperties>
</file>