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urav\Downloads\"/>
    </mc:Choice>
  </mc:AlternateContent>
  <xr:revisionPtr revIDLastSave="0" documentId="13_ncr:1_{F0E9E590-ABB2-403D-A8FD-98B7A613B4F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UserDetails.csv" sheetId="1" r:id="rId1"/>
    <sheet name="CookingSessions.csv" sheetId="2" r:id="rId2"/>
    <sheet name="OrderDetails.csv" sheetId="3" r:id="rId3"/>
    <sheet name="Meal Types by location" sheetId="9" r:id="rId4"/>
    <sheet name="Orders Vs Sessions by Users" sheetId="4" r:id="rId5"/>
    <sheet name="Demographic Patterns" sheetId="7" r:id="rId6"/>
  </sheets>
  <definedNames>
    <definedName name="_xlnm._FilterDatabase" localSheetId="1" hidden="1">'CookingSessions.csv'!$A$1:$H$1</definedName>
    <definedName name="_xlnm._FilterDatabase" localSheetId="2" hidden="1">OrderDetails.csv!$A$1:$P$15</definedName>
    <definedName name="_xlnm._FilterDatabase" localSheetId="0" hidden="1">UserDetails.csv!$A$1:$I$11</definedName>
  </definedNames>
  <calcPr calcId="191029"/>
  <pivotCaches>
    <pivotCache cacheId="0" r:id="rId7"/>
    <pivotCache cacheId="1" r:id="rId8"/>
    <pivotCache cacheId="16" r:id="rId9"/>
  </pivotCaches>
</workbook>
</file>

<file path=xl/calcChain.xml><?xml version="1.0" encoding="utf-8"?>
<calcChain xmlns="http://schemas.openxmlformats.org/spreadsheetml/2006/main">
  <c r="N13" i="4" l="1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N22" i="4"/>
  <c r="R3" i="3"/>
  <c r="R4" i="3"/>
  <c r="R5" i="3"/>
  <c r="R6" i="3"/>
  <c r="R7" i="3"/>
  <c r="R8" i="3"/>
  <c r="R9" i="3"/>
  <c r="R10" i="3"/>
  <c r="R11" i="3"/>
  <c r="R12" i="3"/>
  <c r="R13" i="3"/>
  <c r="R14" i="3"/>
  <c r="T15" i="3"/>
  <c r="T3" i="3"/>
  <c r="T4" i="3"/>
  <c r="T5" i="3"/>
  <c r="T6" i="3"/>
  <c r="T7" i="3"/>
  <c r="T8" i="3"/>
  <c r="T9" i="3"/>
  <c r="T10" i="3"/>
  <c r="T11" i="3"/>
  <c r="T12" i="3"/>
  <c r="T13" i="3"/>
  <c r="T14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2" i="3"/>
  <c r="R15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2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2" i="3"/>
  <c r="N1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2" i="3"/>
  <c r="M3" i="3"/>
  <c r="L3" i="3" s="1"/>
  <c r="M4" i="3"/>
  <c r="L4" i="3" s="1"/>
  <c r="M5" i="3"/>
  <c r="L5" i="3" s="1"/>
  <c r="M6" i="3"/>
  <c r="L6" i="3" s="1"/>
  <c r="M7" i="3"/>
  <c r="L7" i="3" s="1"/>
  <c r="M8" i="3"/>
  <c r="L8" i="3" s="1"/>
  <c r="M9" i="3"/>
  <c r="L9" i="3" s="1"/>
  <c r="M10" i="3"/>
  <c r="L10" i="3" s="1"/>
  <c r="M11" i="3"/>
  <c r="L11" i="3" s="1"/>
  <c r="M12" i="3"/>
  <c r="L12" i="3" s="1"/>
  <c r="M13" i="3"/>
  <c r="L13" i="3" s="1"/>
  <c r="M14" i="3"/>
  <c r="L14" i="3" s="1"/>
  <c r="M15" i="3"/>
  <c r="L15" i="3" s="1"/>
  <c r="M2" i="3"/>
  <c r="L2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2" i="3"/>
</calcChain>
</file>

<file path=xl/sharedStrings.xml><?xml version="1.0" encoding="utf-8"?>
<sst xmlns="http://schemas.openxmlformats.org/spreadsheetml/2006/main" count="411" uniqueCount="168">
  <si>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</si>
  <si>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</si>
  <si>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</si>
  <si>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</si>
  <si>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</si>
  <si>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</si>
  <si>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</si>
  <si>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</si>
  <si>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</si>
  <si>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</si>
  <si>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</si>
  <si>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</si>
  <si>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</si>
  <si>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</si>
  <si>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</si>
  <si>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</si>
  <si>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</si>
  <si>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</si>
  <si>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</si>
  <si>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</si>
  <si>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</si>
  <si>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</si>
  <si>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</si>
  <si>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</si>
  <si>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</si>
  <si>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</si>
  <si>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</si>
  <si>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</si>
  <si>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</si>
  <si>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</si>
  <si>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</si>
  <si>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</si>
  <si>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</si>
  <si>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</si>
  <si>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</si>
  <si>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</si>
  <si>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</si>
  <si>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</si>
  <si>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</si>
  <si>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</si>
  <si>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</si>
  <si>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</si>
  <si>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</si>
  <si>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</si>
  <si>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</si>
  <si>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</si>
  <si>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</si>
  <si>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</si>
  <si>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</si>
  <si>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</si>
  <si>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</si>
  <si>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</si>
  <si>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</si>
  <si>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</si>
  <si>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</si>
  <si>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</si>
  <si>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</si>
  <si>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</si>
  <si>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</si>
  <si>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</si>
  <si>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</si>
  <si>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</si>
  <si>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</si>
  <si>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</si>
  <si>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</si>
  <si>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</si>
  <si>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</si>
  <si>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</si>
  <si>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</si>
  <si>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</si>
  <si>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</si>
  <si>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</si>
  <si>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</si>
  <si>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</si>
  <si>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</si>
  <si>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</si>
  <si>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</si>
  <si>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</si>
  <si>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</si>
  <si>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</si>
  <si>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</si>
  <si>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</si>
  <si>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</si>
  <si>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</si>
  <si>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</si>
  <si>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</si>
  <si>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</si>
  <si>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</si>
  <si>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</si>
  <si>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</si>
  <si>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</si>
  <si>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</si>
  <si>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</si>
  <si>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</si>
  <si>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</si>
  <si>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</si>
  <si>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</si>
  <si>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</si>
  <si>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</si>
  <si>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</si>
  <si>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Morning</t>
  </si>
  <si>
    <t>Row Labels</t>
  </si>
  <si>
    <t>Grand Total</t>
  </si>
  <si>
    <t>Column Labels</t>
  </si>
  <si>
    <t>Count of Session ID</t>
  </si>
  <si>
    <t>Sum of Total Orders</t>
  </si>
  <si>
    <t>Number of Customers</t>
  </si>
  <si>
    <t>Age Group</t>
  </si>
  <si>
    <t>21–30</t>
  </si>
  <si>
    <t>31–40</t>
  </si>
  <si>
    <t>41–50</t>
  </si>
  <si>
    <t>No of Customers</t>
  </si>
  <si>
    <t>Top 3 Most Ordered Dishes</t>
  </si>
  <si>
    <t>challenges (e.g., delays, dissatisfaction).</t>
  </si>
  <si>
    <t>Age Group Insights</t>
  </si>
  <si>
    <r>
      <rPr>
        <sz val="10"/>
        <color rgb="FF000000"/>
        <rFont val="Bahnschrift"/>
        <family val="2"/>
      </rPr>
      <t xml:space="preserve">Users </t>
    </r>
    <r>
      <rPr>
        <b/>
        <sz val="10"/>
        <color rgb="FF000000"/>
        <rFont val="Bahnschrift"/>
        <family val="2"/>
      </rPr>
      <t>aged 25–35</t>
    </r>
    <r>
      <rPr>
        <sz val="10"/>
        <color rgb="FF000000"/>
        <rFont val="Bahnschrift"/>
        <family val="2"/>
      </rPr>
      <t xml:space="preserve"> are the most active in placing </t>
    </r>
    <r>
      <rPr>
        <b/>
        <sz val="10"/>
        <color rgb="FF000000"/>
        <rFont val="Bahnschrift"/>
        <family val="2"/>
      </rPr>
      <t xml:space="preserve"> More Orders</t>
    </r>
    <r>
      <rPr>
        <sz val="10"/>
        <color rgb="FF000000"/>
        <rFont val="Bahnschrift"/>
        <family val="2"/>
      </rPr>
      <t xml:space="preserve"> and participating in cooking sessions.</t>
    </r>
  </si>
  <si>
    <r>
      <t>Older users (</t>
    </r>
    <r>
      <rPr>
        <b/>
        <sz val="10"/>
        <color rgb="FF000000"/>
        <rFont val="Arial"/>
        <family val="2"/>
        <scheme val="minor"/>
      </rPr>
      <t>above 35</t>
    </r>
    <r>
      <rPr>
        <sz val="10"/>
        <color rgb="FF000000"/>
        <rFont val="Arial"/>
        <family val="2"/>
        <scheme val="minor"/>
      </rPr>
      <t>) tend to Order</t>
    </r>
    <r>
      <rPr>
        <b/>
        <sz val="10"/>
        <color rgb="FF000000"/>
        <rFont val="Arial"/>
        <family val="2"/>
        <scheme val="minor"/>
      </rPr>
      <t xml:space="preserve"> Less no.</t>
    </r>
    <r>
      <rPr>
        <sz val="10"/>
        <color rgb="FF000000"/>
        <rFont val="Arial"/>
        <family val="2"/>
        <scheme val="minor"/>
      </rPr>
      <t xml:space="preserve"> of dishes  and have shorter cooking session durations.</t>
    </r>
  </si>
  <si>
    <t>Location-Based Trends</t>
  </si>
  <si>
    <t>dishes (e.g., Grilled Chicken, Spaghetti).</t>
  </si>
  <si>
    <r>
      <t xml:space="preserve">Users in </t>
    </r>
    <r>
      <rPr>
        <b/>
        <sz val="10"/>
        <color rgb="FF000000"/>
        <rFont val="Arial"/>
        <family val="2"/>
        <scheme val="minor"/>
      </rPr>
      <t>Big Metropolitan cities</t>
    </r>
    <r>
      <rPr>
        <sz val="10"/>
        <color rgb="FF000000"/>
        <rFont val="Arial"/>
        <family val="2"/>
        <scheme val="minor"/>
      </rPr>
      <t xml:space="preserve"> (e.g., New York, Los Angeles) tend to order more expensive</t>
    </r>
  </si>
  <si>
    <r>
      <rPr>
        <b/>
        <sz val="10"/>
        <color rgb="FF000000"/>
        <rFont val="Arial"/>
        <family val="2"/>
        <scheme val="minor"/>
      </rPr>
      <t>Smaller cities</t>
    </r>
    <r>
      <rPr>
        <sz val="10"/>
        <color rgb="FF000000"/>
        <rFont val="Arial"/>
        <family val="2"/>
        <scheme val="minor"/>
      </rPr>
      <t xml:space="preserve"> (e.g., Austin, Dallas) have more budget-friendly orders.</t>
    </r>
  </si>
  <si>
    <r>
      <t>U003</t>
    </r>
    <r>
      <rPr>
        <sz val="10"/>
        <color rgb="FF000000"/>
        <rFont val="Arial"/>
        <family val="2"/>
        <scheme val="minor"/>
      </rPr>
      <t xml:space="preserve">: The most active user with </t>
    </r>
    <r>
      <rPr>
        <b/>
        <sz val="10"/>
        <color rgb="FF000000"/>
        <rFont val="Arial"/>
        <family val="2"/>
        <scheme val="minor"/>
      </rPr>
      <t>15 total orders</t>
    </r>
    <r>
      <rPr>
        <sz val="10"/>
        <color rgb="FF000000"/>
        <rFont val="Arial"/>
        <family val="2"/>
        <scheme val="minor"/>
      </rPr>
      <t xml:space="preserve"> and </t>
    </r>
    <r>
      <rPr>
        <b/>
        <sz val="10"/>
        <color rgb="FF000000"/>
        <rFont val="Arial"/>
        <family val="2"/>
        <scheme val="minor"/>
      </rPr>
      <t>3 sessions</t>
    </r>
    <r>
      <rPr>
        <sz val="10"/>
        <color rgb="FF000000"/>
        <rFont val="Arial"/>
        <family val="2"/>
        <scheme val="minor"/>
      </rPr>
      <t>, indicating high engagement and a strong session-to-order conversion rate.</t>
    </r>
  </si>
  <si>
    <r>
      <t>U001</t>
    </r>
    <r>
      <rPr>
        <sz val="10"/>
        <color rgb="FF000000"/>
        <rFont val="Arial"/>
        <family val="2"/>
        <scheme val="minor"/>
      </rPr>
      <t xml:space="preserve"> and </t>
    </r>
    <r>
      <rPr>
        <b/>
        <sz val="10"/>
        <color rgb="FF000000"/>
        <rFont val="Arial"/>
        <family val="2"/>
        <scheme val="minor"/>
      </rPr>
      <t>U007</t>
    </r>
    <r>
      <rPr>
        <sz val="10"/>
        <color rgb="FF000000"/>
        <rFont val="Arial"/>
        <family val="2"/>
        <scheme val="minor"/>
      </rPr>
      <t>: Both have high order counts (</t>
    </r>
    <r>
      <rPr>
        <b/>
        <sz val="10"/>
        <color rgb="FF000000"/>
        <rFont val="Arial"/>
        <family val="2"/>
        <scheme val="minor"/>
      </rPr>
      <t>12 and 14 orders respectively</t>
    </r>
    <r>
      <rPr>
        <sz val="10"/>
        <color rgb="FF000000"/>
        <rFont val="Arial"/>
        <family val="2"/>
        <scheme val="minor"/>
      </rPr>
      <t>) but show different session behaviors:</t>
    </r>
  </si>
  <si>
    <r>
      <t>U004</t>
    </r>
    <r>
      <rPr>
        <sz val="10"/>
        <color rgb="FF000000"/>
        <rFont val="Arial"/>
        <family val="2"/>
        <scheme val="minor"/>
      </rPr>
      <t xml:space="preserve"> and </t>
    </r>
    <r>
      <rPr>
        <b/>
        <sz val="10"/>
        <color rgb="FF000000"/>
        <rFont val="Arial"/>
        <family val="2"/>
        <scheme val="minor"/>
      </rPr>
      <t>U005</t>
    </r>
    <r>
      <rPr>
        <sz val="10"/>
        <color rgb="FF000000"/>
        <rFont val="Arial"/>
        <family val="2"/>
        <scheme val="minor"/>
      </rPr>
      <t xml:space="preserve">: Both have a </t>
    </r>
    <r>
      <rPr>
        <b/>
        <sz val="10"/>
        <color rgb="FF000000"/>
        <rFont val="Arial"/>
        <family val="2"/>
        <scheme val="minor"/>
      </rPr>
      <t>2:1 ratio</t>
    </r>
    <r>
      <rPr>
        <sz val="10"/>
        <color rgb="FF000000"/>
        <rFont val="Arial"/>
        <family val="2"/>
        <scheme val="minor"/>
      </rPr>
      <t xml:space="preserve"> of orders to sessions (</t>
    </r>
    <r>
      <rPr>
        <b/>
        <sz val="10"/>
        <color rgb="FF000000"/>
        <rFont val="Arial"/>
        <family val="2"/>
        <scheme val="minor"/>
      </rPr>
      <t>10 orders, 2 sessions</t>
    </r>
    <r>
      <rPr>
        <sz val="10"/>
        <color rgb="FF000000"/>
        <rFont val="Arial"/>
        <family val="2"/>
        <scheme val="minor"/>
      </rPr>
      <t xml:space="preserve"> for U004; </t>
    </r>
    <r>
      <rPr>
        <b/>
        <sz val="10"/>
        <color rgb="FF000000"/>
        <rFont val="Arial"/>
        <family val="2"/>
        <scheme val="minor"/>
      </rPr>
      <t>9 orders, 2 sessions</t>
    </r>
    <r>
      <rPr>
        <sz val="10"/>
        <color rgb="FF000000"/>
        <rFont val="Arial"/>
        <family val="2"/>
        <scheme val="minor"/>
      </rPr>
      <t xml:space="preserve"> for U005). These users may require additional incentives to increase</t>
    </r>
  </si>
  <si>
    <t>session participation further.</t>
  </si>
  <si>
    <r>
      <t>U006, U008, and U009</t>
    </r>
    <r>
      <rPr>
        <sz val="10"/>
        <color rgb="FF000000"/>
        <rFont val="Arial"/>
        <family val="2"/>
        <scheme val="minor"/>
      </rPr>
      <t xml:space="preserve">: These users have </t>
    </r>
    <r>
      <rPr>
        <b/>
        <sz val="10"/>
        <color rgb="FF000000"/>
        <rFont val="Arial"/>
        <family val="2"/>
        <scheme val="minor"/>
      </rPr>
      <t>1 or fewer sessions</t>
    </r>
    <r>
      <rPr>
        <sz val="10"/>
        <color rgb="FF000000"/>
        <rFont val="Arial"/>
        <family val="2"/>
        <scheme val="minor"/>
      </rPr>
      <t xml:space="preserve"> but place orders. They might not be highly interested</t>
    </r>
  </si>
  <si>
    <t>in cooking sessions but rely on the platform for ordering convenience.</t>
  </si>
  <si>
    <r>
      <t>U009 &amp; U010</t>
    </r>
    <r>
      <rPr>
        <sz val="10"/>
        <color rgb="FF000000"/>
        <rFont val="Arial"/>
        <family val="2"/>
        <scheme val="minor"/>
      </rPr>
      <t>: Has</t>
    </r>
    <r>
      <rPr>
        <b/>
        <sz val="10"/>
        <color rgb="FF000000"/>
        <rFont val="Arial"/>
        <family val="2"/>
        <scheme val="minor"/>
      </rPr>
      <t xml:space="preserve"> 6 </t>
    </r>
    <r>
      <rPr>
        <sz val="10"/>
        <color rgb="FF000000"/>
        <rFont val="Arial"/>
        <family val="2"/>
        <scheme val="minor"/>
      </rPr>
      <t xml:space="preserve"> and </t>
    </r>
    <r>
      <rPr>
        <b/>
        <sz val="10"/>
        <color rgb="FF000000"/>
        <rFont val="Arial"/>
        <family val="2"/>
        <scheme val="minor"/>
      </rPr>
      <t>8</t>
    </r>
    <r>
      <rPr>
        <sz val="10"/>
        <color rgb="FF000000"/>
        <rFont val="Arial"/>
        <family val="2"/>
        <scheme val="minor"/>
      </rPr>
      <t xml:space="preserve">  </t>
    </r>
    <r>
      <rPr>
        <b/>
        <sz val="10"/>
        <color rgb="FF000000"/>
        <rFont val="Arial"/>
        <family val="2"/>
        <scheme val="minor"/>
      </rPr>
      <t>total orders</t>
    </r>
    <r>
      <rPr>
        <sz val="10"/>
        <color rgb="FF000000"/>
        <rFont val="Arial"/>
        <family val="2"/>
        <scheme val="minor"/>
      </rPr>
      <t xml:space="preserve"> but no recorded session count, indicating a potential data discrepancy</t>
    </r>
  </si>
  <si>
    <t>or lack of engagement in cooking sessions.</t>
  </si>
  <si>
    <t>Recommended Actions</t>
  </si>
  <si>
    <t>By focusing on these insights, the platform can target users based on their behavior to improve overall engagement,</t>
  </si>
  <si>
    <t>retain high-value users, and convert low-engagement users into more frequent participants.</t>
  </si>
  <si>
    <r>
      <t>For users like</t>
    </r>
    <r>
      <rPr>
        <b/>
        <sz val="10"/>
        <color rgb="FF000000"/>
        <rFont val="Arial"/>
        <family val="2"/>
        <scheme val="minor"/>
      </rPr>
      <t xml:space="preserve"> U007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U008</t>
    </r>
    <r>
      <rPr>
        <sz val="10"/>
        <color rgb="FF000000"/>
        <rFont val="Arial"/>
        <family val="2"/>
        <scheme val="minor"/>
      </rPr>
      <t xml:space="preserve">, and </t>
    </r>
    <r>
      <rPr>
        <b/>
        <sz val="10"/>
        <color rgb="FF000000"/>
        <rFont val="Arial"/>
        <family val="2"/>
        <scheme val="minor"/>
      </rPr>
      <t>U009</t>
    </r>
    <r>
      <rPr>
        <sz val="10"/>
        <color rgb="FF000000"/>
        <rFont val="Arial"/>
        <family val="2"/>
        <scheme val="minor"/>
      </rPr>
      <t>, encourage participation in cooking sessions by offering session-specific discounts or personalized cooking tutorials.</t>
    </r>
  </si>
  <si>
    <r>
      <rPr>
        <b/>
        <sz val="11"/>
        <color rgb="FF000000"/>
        <rFont val="Arial"/>
        <family val="2"/>
        <scheme val="minor"/>
      </rPr>
      <t>Inactive or Missing Data</t>
    </r>
    <r>
      <rPr>
        <sz val="11"/>
        <color rgb="FF000000"/>
        <rFont val="Arial"/>
        <family val="2"/>
        <scheme val="minor"/>
      </rPr>
      <t>:</t>
    </r>
  </si>
  <si>
    <r>
      <t>Low Session Engagement</t>
    </r>
    <r>
      <rPr>
        <sz val="11"/>
        <color rgb="FF000000"/>
        <rFont val="Arial"/>
        <family val="2"/>
        <scheme val="minor"/>
      </rPr>
      <t>:</t>
    </r>
  </si>
  <si>
    <r>
      <t>Moderate Performers</t>
    </r>
    <r>
      <rPr>
        <sz val="11"/>
        <color rgb="FF000000"/>
        <rFont val="Arial"/>
        <family val="2"/>
        <scheme val="minor"/>
      </rPr>
      <t>:</t>
    </r>
  </si>
  <si>
    <r>
      <t>High Performers</t>
    </r>
    <r>
      <rPr>
        <sz val="11"/>
        <color rgb="FF000000"/>
        <rFont val="Arial"/>
        <family val="2"/>
        <scheme val="minor"/>
      </rPr>
      <t>:</t>
    </r>
  </si>
  <si>
    <r>
      <t>High Correlation Between Sessions and Orders</t>
    </r>
    <r>
      <rPr>
        <sz val="14"/>
        <color rgb="FF000000"/>
        <rFont val="Arial"/>
        <family val="2"/>
        <scheme val="minor"/>
      </rPr>
      <t>:</t>
    </r>
  </si>
  <si>
    <r>
      <rPr>
        <b/>
        <sz val="11"/>
        <color rgb="FF000000"/>
        <rFont val="Arial"/>
        <family val="2"/>
        <scheme val="minor"/>
      </rPr>
      <t>Address Data Gaps</t>
    </r>
    <r>
      <rPr>
        <sz val="10"/>
        <color rgb="FF000000"/>
        <rFont val="Arial"/>
        <family val="2"/>
        <scheme val="minor"/>
      </rPr>
      <t xml:space="preserve">: Investigate why </t>
    </r>
    <r>
      <rPr>
        <b/>
        <sz val="10"/>
        <color rgb="FF000000"/>
        <rFont val="Arial"/>
        <family val="2"/>
        <scheme val="minor"/>
      </rPr>
      <t>U009</t>
    </r>
    <r>
      <rPr>
        <sz val="10"/>
        <color rgb="FF000000"/>
        <rFont val="Arial"/>
        <family val="2"/>
        <scheme val="minor"/>
      </rPr>
      <t xml:space="preserve">  &amp;</t>
    </r>
    <r>
      <rPr>
        <b/>
        <sz val="10"/>
        <color rgb="FF000000"/>
        <rFont val="Arial"/>
        <family val="2"/>
        <scheme val="minor"/>
      </rPr>
      <t xml:space="preserve"> U010</t>
    </r>
    <r>
      <rPr>
        <sz val="10"/>
        <color rgb="FF000000"/>
        <rFont val="Arial"/>
        <family val="2"/>
        <scheme val="minor"/>
      </rPr>
      <t xml:space="preserve"> has orders but no recorded sessions. Ensure session data collection is accurate and complete.</t>
    </r>
  </si>
  <si>
    <r>
      <rPr>
        <b/>
        <sz val="11"/>
        <color rgb="FF000000"/>
        <rFont val="Arial"/>
        <family val="2"/>
        <scheme val="minor"/>
      </rPr>
      <t>Target High-Order Users</t>
    </r>
    <r>
      <rPr>
        <sz val="10"/>
        <color rgb="FF000000"/>
        <rFont val="Arial"/>
        <family val="2"/>
        <scheme val="minor"/>
      </rPr>
      <t xml:space="preserve">: </t>
    </r>
    <r>
      <rPr>
        <b/>
        <sz val="10"/>
        <color rgb="FF000000"/>
        <rFont val="Arial"/>
        <family val="2"/>
        <scheme val="minor"/>
      </rPr>
      <t>U003, U001, and U007</t>
    </r>
    <r>
      <rPr>
        <sz val="10"/>
        <color rgb="FF000000"/>
        <rFont val="Arial"/>
        <family val="2"/>
        <scheme val="minor"/>
      </rPr>
      <t xml:space="preserve"> could be rewarded with </t>
    </r>
    <r>
      <rPr>
        <b/>
        <sz val="10"/>
        <color rgb="FF000000"/>
        <rFont val="Arial"/>
        <family val="2"/>
        <scheme val="minor"/>
      </rPr>
      <t>Premium Discounts</t>
    </r>
    <r>
      <rPr>
        <sz val="10"/>
        <color rgb="FF000000"/>
        <rFont val="Arial"/>
        <family val="2"/>
        <scheme val="minor"/>
      </rPr>
      <t xml:space="preserve"> or </t>
    </r>
    <r>
      <rPr>
        <b/>
        <sz val="10"/>
        <color rgb="FF000000"/>
        <rFont val="Arial"/>
        <family val="2"/>
        <scheme val="minor"/>
      </rPr>
      <t>Exclusive Deals</t>
    </r>
    <r>
      <rPr>
        <sz val="10"/>
        <color rgb="FF000000"/>
        <rFont val="Arial"/>
        <family val="2"/>
        <scheme val="minor"/>
      </rPr>
      <t xml:space="preserve"> to maintain their high order volumes.</t>
    </r>
  </si>
  <si>
    <r>
      <rPr>
        <b/>
        <sz val="11"/>
        <color rgb="FF000000"/>
        <rFont val="Arial"/>
        <family val="2"/>
        <scheme val="minor"/>
      </rPr>
      <t>Improve Engagement for Low-Session Users</t>
    </r>
    <r>
      <rPr>
        <sz val="10"/>
        <color rgb="FF000000"/>
        <rFont val="Arial"/>
        <family val="2"/>
        <scheme val="minor"/>
      </rPr>
      <t>:</t>
    </r>
  </si>
  <si>
    <t>Demographic Patterns:</t>
  </si>
  <si>
    <r>
      <rPr>
        <b/>
        <sz val="16"/>
        <color rgb="FF000000"/>
        <rFont val="Bahnschrift"/>
        <family val="2"/>
      </rPr>
      <t>Popular Dishes and Meal Types</t>
    </r>
    <r>
      <rPr>
        <sz val="16"/>
        <color rgb="FF000000"/>
        <rFont val="Bahnschrift"/>
        <family val="2"/>
      </rPr>
      <t>:</t>
    </r>
  </si>
  <si>
    <r>
      <rPr>
        <b/>
        <i/>
        <sz val="12"/>
        <color rgb="FF000000"/>
        <rFont val="Arial"/>
        <family val="2"/>
        <scheme val="minor"/>
      </rPr>
      <t>Grilled Chicken</t>
    </r>
    <r>
      <rPr>
        <sz val="10"/>
        <color rgb="FF000000"/>
        <rFont val="Arial"/>
        <family val="2"/>
        <scheme val="minor"/>
      </rPr>
      <t>: Popular for dinner but has a few canceled orders, indicating potential</t>
    </r>
  </si>
  <si>
    <r>
      <rPr>
        <b/>
        <i/>
        <sz val="12"/>
        <color rgb="FF000000"/>
        <rFont val="Arial"/>
        <family val="2"/>
        <scheme val="minor"/>
      </rPr>
      <t>Caesar Salad</t>
    </r>
    <r>
      <rPr>
        <sz val="10"/>
        <color rgb="FF000000"/>
        <rFont val="Arial"/>
        <family val="2"/>
        <scheme val="minor"/>
      </rPr>
      <t>: A lunch favorite with a consistent number of orders.</t>
    </r>
  </si>
  <si>
    <r>
      <rPr>
        <b/>
        <i/>
        <sz val="12"/>
        <color rgb="FF000000"/>
        <rFont val="Arial"/>
        <family val="2"/>
        <scheme val="minor"/>
      </rPr>
      <t>Spaghetti</t>
    </r>
    <r>
      <rPr>
        <sz val="10"/>
        <color rgb="FF000000"/>
        <rFont val="Arial"/>
        <family val="2"/>
        <scheme val="minor"/>
      </rPr>
      <t>: Frequently ordered during dinner sessions and has the highest number of completed orders</t>
    </r>
  </si>
  <si>
    <t>Count of Meal Type</t>
  </si>
  <si>
    <t>Share % of Meal Types</t>
  </si>
  <si>
    <t>Meal Type Preference</t>
  </si>
  <si>
    <r>
      <rPr>
        <b/>
        <i/>
        <sz val="12"/>
        <color rgb="FF000000"/>
        <rFont val="Arial"/>
        <family val="2"/>
        <scheme val="minor"/>
      </rPr>
      <t>Dinner</t>
    </r>
    <r>
      <rPr>
        <sz val="10"/>
        <color rgb="FF000000"/>
        <rFont val="Arial"/>
        <family val="2"/>
        <scheme val="minor"/>
      </rPr>
      <t xml:space="preserve"> is the most popular meal type across all users, followed by </t>
    </r>
    <r>
      <rPr>
        <i/>
        <sz val="10"/>
        <color rgb="FF000000"/>
        <rFont val="Arial"/>
        <family val="2"/>
        <scheme val="minor"/>
      </rPr>
      <t>Lunch</t>
    </r>
    <r>
      <rPr>
        <sz val="10"/>
        <color rgb="FF000000"/>
        <rFont val="Arial"/>
        <family val="2"/>
        <scheme val="minor"/>
      </rPr>
      <t>.</t>
    </r>
  </si>
  <si>
    <r>
      <rPr>
        <b/>
        <i/>
        <sz val="12"/>
        <color rgb="FF000000"/>
        <rFont val="Arial"/>
        <family val="2"/>
        <scheme val="minor"/>
      </rPr>
      <t>Breakfast</t>
    </r>
    <r>
      <rPr>
        <sz val="10"/>
        <color rgb="FF000000"/>
        <rFont val="Arial"/>
        <family val="2"/>
        <scheme val="minor"/>
      </rPr>
      <t xml:space="preserve"> has relatively lower order counts but is still favored by some users.</t>
    </r>
  </si>
  <si>
    <t>Recommendations</t>
  </si>
  <si>
    <t xml:space="preserve">Actions Recommended </t>
  </si>
  <si>
    <t>Promote Popular Dishes:</t>
  </si>
  <si>
    <t>Offer discounts or combo deals for dinner orders to leverage the popularity of dinner sessions.</t>
  </si>
  <si>
    <r>
      <t xml:space="preserve">Focus marketing campaigns on popular dishes like </t>
    </r>
    <r>
      <rPr>
        <i/>
        <sz val="10"/>
        <color rgb="FF000000"/>
        <rFont val="Bahnschrift"/>
        <family val="2"/>
      </rPr>
      <t>Spaghetti</t>
    </r>
    <r>
      <rPr>
        <sz val="10"/>
        <color rgb="FF000000"/>
        <rFont val="Bahnschrift"/>
        <family val="2"/>
      </rPr>
      <t xml:space="preserve"> and </t>
    </r>
    <r>
      <rPr>
        <i/>
        <sz val="10"/>
        <color rgb="FF000000"/>
        <rFont val="Bahnschrift"/>
        <family val="2"/>
      </rPr>
      <t>Grilled Chicken</t>
    </r>
    <r>
      <rPr>
        <sz val="10"/>
        <color rgb="FF000000"/>
        <rFont val="Bahnschrift"/>
        <family val="2"/>
      </rPr>
      <t>.</t>
    </r>
  </si>
  <si>
    <t>Implement user feedback mechanisms to identify and resolve dissatisfaction points.</t>
  </si>
  <si>
    <t>Meals types by location</t>
  </si>
  <si>
    <t>Key Takeaways</t>
  </si>
  <si>
    <r>
      <t>New York</t>
    </r>
    <r>
      <rPr>
        <sz val="10"/>
        <color rgb="FF000000"/>
        <rFont val="Arial"/>
        <family val="2"/>
        <scheme val="minor"/>
      </rPr>
      <t xml:space="preserve"> emerges as a leading location for dinner preferences, indicating higher engagement for evening meals.</t>
    </r>
  </si>
  <si>
    <r>
      <t>Los Angeles</t>
    </r>
    <r>
      <rPr>
        <sz val="10"/>
        <color rgb="FF000000"/>
        <rFont val="Arial"/>
        <family val="2"/>
        <scheme val="minor"/>
      </rPr>
      <t xml:space="preserve"> is the only city appearing across all three meal types, suggesting diverse meal-time preferences.</t>
    </r>
  </si>
  <si>
    <t>Breakfast and lunch have a more limited spread compared to dinner, highlighting dinner as the primary focus for most locations.</t>
  </si>
  <si>
    <t>This data can guide targeted marketing efforts, such as promoting dinner-specific deals in New York or enhancing breakfast options in other cities.</t>
  </si>
  <si>
    <r>
      <t>Location-Based Strategies</t>
    </r>
    <r>
      <rPr>
        <sz val="10"/>
        <color rgb="FF000000"/>
        <rFont val="Arial"/>
        <family val="2"/>
        <scheme val="minor"/>
      </rPr>
      <t>:</t>
    </r>
  </si>
  <si>
    <t>Provide premium dish options in metropolitan areas (e.g., New York, Los Angeles).</t>
  </si>
  <si>
    <t>Introduce budget-friendly meal options in smaller cities to cater to local preferences.</t>
  </si>
  <si>
    <t>For younger users, offer loyalty rewards to encourage repeat orders.</t>
  </si>
  <si>
    <t>For older users, promote simpler dishes like Caesar Salad and offer shorter cooking tutorials to match their preferences.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</si>
</sst>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6" formatCode="yyyy/mm/dd\ hh:mm"/>
  </numFmts>
  <fonts count="2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rgb="FF000000"/>
      <name val="Bahnschrift"/>
      <family val="2"/>
    </font>
    <font>
      <b/>
      <sz val="10"/>
      <color rgb="FF000000"/>
      <name val="Bahnschrift"/>
      <family val="2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1"/>
      <color rgb="FF000000"/>
      <name val="Bahnschrift"/>
      <family val="2"/>
    </font>
    <font>
      <b/>
      <sz val="12"/>
      <color rgb="FF000000"/>
      <name val="Bahnschrift"/>
      <family val="2"/>
    </font>
    <font>
      <b/>
      <sz val="14"/>
      <color rgb="FF000000"/>
      <name val="Bahnschrift"/>
      <family val="2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6"/>
      <color rgb="FF000000"/>
      <name val="Bahnschrift"/>
      <family val="2"/>
    </font>
    <font>
      <b/>
      <sz val="20"/>
      <color rgb="FF000000"/>
      <name val="Bahnschrift"/>
      <family val="2"/>
    </font>
    <font>
      <sz val="16"/>
      <color rgb="FF000000"/>
      <name val="Bahnschrift"/>
      <family val="2"/>
    </font>
    <font>
      <sz val="14"/>
      <color rgb="FF000000"/>
      <name val="Bahnschrift"/>
      <family val="2"/>
    </font>
    <font>
      <b/>
      <i/>
      <sz val="12"/>
      <color rgb="FF000000"/>
      <name val="Arial"/>
      <family val="2"/>
      <scheme val="minor"/>
    </font>
    <font>
      <i/>
      <sz val="10"/>
      <color rgb="FF00000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18" fillId="0" borderId="0" xfId="0" applyFont="1"/>
    <xf numFmtId="0" fontId="21" fillId="0" borderId="0" xfId="0" applyFont="1"/>
    <xf numFmtId="0" fontId="0" fillId="0" borderId="0" xfId="0" applyAlignment="1"/>
    <xf numFmtId="0" fontId="20" fillId="0" borderId="0" xfId="0" applyFont="1"/>
  </cellXfs>
  <cellStyles count="1">
    <cellStyle name="Normal" xfId="0" builtinId="0"/>
  </cellStyles>
  <dxfs count="18">
    <dxf>
      <alignment wrapText="0"/>
    </dxf>
    <dxf>
      <alignment wrapText="1"/>
    </dxf>
    <dxf>
      <alignment wrapText="1"/>
    </dxf>
    <dxf>
      <alignment wrapText="1"/>
    </dxf>
    <dxf>
      <numFmt numFmtId="166" formatCode="yyyy/mm/dd\ hh:mm"/>
    </dxf>
    <dxf>
      <numFmt numFmtId="166" formatCode="yyyy/mm/dd\ h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Popularity of Dishes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Caesar Salad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CAAE-4F3F-9867-885861980AC4}"/>
            </c:ext>
          </c:extLst>
        </c:ser>
        <c:ser>
          <c:idx val="1"/>
          <c:order val="1"/>
          <c:tx>
            <c:v>Grilled Chicken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CAAE-4F3F-9867-885861980AC4}"/>
            </c:ext>
          </c:extLst>
        </c:ser>
        <c:ser>
          <c:idx val="2"/>
          <c:order val="2"/>
          <c:tx>
            <c:v>Oatmeal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CAAE-4F3F-9867-885861980AC4}"/>
            </c:ext>
          </c:extLst>
        </c:ser>
        <c:ser>
          <c:idx val="3"/>
          <c:order val="3"/>
          <c:tx>
            <c:v>Pancakes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CAAE-4F3F-9867-885861980AC4}"/>
            </c:ext>
          </c:extLst>
        </c:ser>
        <c:ser>
          <c:idx val="4"/>
          <c:order val="4"/>
          <c:tx>
            <c:v>Spaghetti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CAAE-4F3F-9867-885861980AC4}"/>
            </c:ext>
          </c:extLst>
        </c:ser>
        <c:ser>
          <c:idx val="5"/>
          <c:order val="5"/>
          <c:tx>
            <c:v>Veggie Burger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CAAE-4F3F-9867-885861980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9444479"/>
        <c:axId val="1159445439"/>
      </c:barChart>
      <c:catAx>
        <c:axId val="115944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5439"/>
        <c:crosses val="autoZero"/>
        <c:auto val="1"/>
        <c:lblAlgn val="ctr"/>
        <c:lblOffset val="100"/>
        <c:noMultiLvlLbl val="0"/>
      </c:catAx>
      <c:valAx>
        <c:axId val="11594454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44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 Assignment Solutions final.xlsx]OrderDetails.csv!Meal Types Preference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OrderDetails.csv!$Q$60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OrderDetails.csv!$P$61:$P$64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OrderDetails.csv!$Q$61:$Q$64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5-498A-B260-EB1598C25C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 Assignment Solutions final.xlsx]Meal Types by location!PivotTable6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Meal Types</a:t>
            </a:r>
            <a:r>
              <a:rPr lang="en-US" baseline="0"/>
              <a:t>  By location</a:t>
            </a:r>
            <a:endParaRPr lang="en-US"/>
          </a:p>
        </c:rich>
      </c:tx>
      <c:layout>
        <c:manualLayout>
          <c:xMode val="edge"/>
          <c:yMode val="edge"/>
          <c:x val="0.27718044619422577"/>
          <c:y val="2.110673665791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softEdge rad="0"/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C7D65D3A-4EB6-4885-BD35-43E2EF1D1371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'Meal Types by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softEdge rad="0"/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softEdge rad="0"/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softEdge rad="0"/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softEdge rad="0"/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D782-4DFB-BAD1-4F00EBFEDD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'Meal Types by location'!$A$4:$A$8</c:f>
              <c:strCache>
                <c:ptCount val="4"/>
                <c:pt idx="0">
                  <c:v>Los Angeles</c:v>
                </c:pt>
                <c:pt idx="1">
                  <c:v>Miami</c:v>
                </c:pt>
                <c:pt idx="2">
                  <c:v>San Francisco</c:v>
                </c:pt>
                <c:pt idx="3">
                  <c:v>Seattle</c:v>
                </c:pt>
              </c:strCache>
            </c:strRef>
          </c:cat>
          <c:val>
            <c:numRef>
              <c:f>'Meal Types by location'!$B$4:$B$8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2-4DFB-BAD1-4F00EBFEDD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Orders vs Sessions by Users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Orders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'Orders Vs Sessions by Users'!$M$13:$M$20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'Orders Vs Sessions by Users'!$N$13:$N$20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0-4FAE-BC57-BFB6C96D62B5}"/>
            </c:ext>
          </c:extLst>
        </c:ser>
        <c:ser>
          <c:idx val="1"/>
          <c:order val="1"/>
          <c:tx>
            <c:v>Sessions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'Orders Vs Sessions by Users'!$M$13:$M$20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'Orders Vs Sessions by Users'!$O$13:$O$20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0-4FAE-BC57-BFB6C96D62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404431"/>
        <c:axId val="465394351"/>
      </c:barChart>
      <c:catAx>
        <c:axId val="4654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4351"/>
        <c:crosses val="autoZero"/>
        <c:auto val="1"/>
        <c:lblAlgn val="ctr"/>
        <c:lblOffset val="100"/>
        <c:noMultiLvlLbl val="0"/>
      </c:catAx>
      <c:valAx>
        <c:axId val="4653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0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 of Customers vs Locations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36-4F3D-ACF5-AB6B4904EC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36-4F3D-ACF5-AB6B4904EC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36-4F3D-ACF5-AB6B4904EC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36-4F3D-ACF5-AB6B4904EC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36-4F3D-ACF5-AB6B4904EC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936-4F3D-ACF5-AB6B4904EC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936-4F3D-ACF5-AB6B4904EC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36-4F3D-ACF5-AB6B4904E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Austin</c:v>
              </c:pt>
              <c:pt idx="1">
                <c:v>Boston</c:v>
              </c:pt>
              <c:pt idx="2">
                <c:v>Chicago</c:v>
              </c:pt>
              <c:pt idx="3">
                <c:v>Los Angeles</c:v>
              </c:pt>
              <c:pt idx="4">
                <c:v>Miami</c:v>
              </c:pt>
              <c:pt idx="5">
                <c:v>New York</c:v>
              </c:pt>
              <c:pt idx="6">
                <c:v>San Francisco</c:v>
              </c:pt>
              <c:pt idx="7">
                <c:v>Seattle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3</c:v>
              </c:pt>
              <c:pt idx="4">
                <c:v>1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0-A936-4F3D-ACF5-AB6B4904EC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 Assignment Solutions final.xlsx]Demographic Patterns!PivotTable8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Groups Vs No of Meals</a:t>
            </a:r>
          </a:p>
        </c:rich>
      </c:tx>
      <c:layout>
        <c:manualLayout>
          <c:xMode val="edge"/>
          <c:yMode val="edge"/>
          <c:x val="0.3095457593348277"/>
          <c:y val="1.6414886249967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 Patterns'!$D$3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'Demographic Patterns'!$C$4:$C$7</c:f>
              <c:strCache>
                <c:ptCount val="3"/>
                <c:pt idx="0">
                  <c:v>21–30</c:v>
                </c:pt>
                <c:pt idx="1">
                  <c:v>31–40</c:v>
                </c:pt>
                <c:pt idx="2">
                  <c:v>41–50</c:v>
                </c:pt>
              </c:strCache>
            </c:strRef>
          </c:cat>
          <c:val>
            <c:numRef>
              <c:f>'Demographic Patterns'!$D$4:$D$7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B-4D67-BC91-896023AF1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4381920"/>
        <c:axId val="484392960"/>
      </c:barChart>
      <c:catAx>
        <c:axId val="48438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2960"/>
        <c:crosses val="autoZero"/>
        <c:auto val="1"/>
        <c:lblAlgn val="ctr"/>
        <c:lblOffset val="100"/>
        <c:noMultiLvlLbl val="0"/>
      </c:catAx>
      <c:valAx>
        <c:axId val="4843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Meal</a:t>
                </a:r>
                <a:r>
                  <a:rPr lang="en-IN" baseline="0"/>
                  <a:t>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723899</xdr:colOff>
      <xdr:row>29</xdr:row>
      <xdr:rowOff>180975</xdr:rowOff>
    </xdr:from>
    <xdr:to>
      <xdr:col>19</xdr:col>
      <xdr:colOff>152400</xdr:colOff>
      <xdr:row>49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544D5-CA80-3566-D7E3-3EBB9090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52</xdr:row>
      <xdr:rowOff>0</xdr:rowOff>
    </xdr:from>
    <xdr:to>
      <xdr:col>14</xdr:col>
      <xdr:colOff>990600</xdr:colOff>
      <xdr:row>65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962C4-5DE0-465B-5042-E409C8C5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180973</xdr:colOff>
      <xdr:row>1</xdr:row>
      <xdr:rowOff>38100</xdr:rowOff>
    </xdr:from>
    <xdr:to>
      <xdr:col>23</xdr:col>
      <xdr:colOff>353773</xdr:colOff>
      <xdr:row>25</xdr:row>
      <xdr:rowOff>111900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C21A4-11B0-F35A-FC8C-E797B1FBC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8</xdr:row>
      <xdr:rowOff>19050</xdr:rowOff>
    </xdr:from>
    <xdr:to>
      <xdr:col>27</xdr:col>
      <xdr:colOff>447675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D4C03-9C74-75FC-C173-58D45B2C1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25</xdr:row>
      <xdr:rowOff>142875</xdr:rowOff>
    </xdr:from>
    <xdr:to>
      <xdr:col>17</xdr:col>
      <xdr:colOff>600075</xdr:colOff>
      <xdr:row>43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34C52BE-00DE-0180-2947-50EBEFA47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85725</xdr:rowOff>
    </xdr:from>
    <xdr:to>
      <xdr:col>21</xdr:col>
      <xdr:colOff>19050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2BBD5-C90E-5ABB-ECCA-6CCABFF14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" refreshedDate="45650.051559027779" createdVersion="8" refreshedVersion="8" minRefreshableVersion="3" recordCount="16" xr:uid="{EF6616E4-3537-427A-B2D1-C30DEA970D68}">
  <cacheSource type="worksheet">
    <worksheetSource ref="A1:H17" sheet="CookingSessions.csv"/>
  </cacheSource>
  <cacheFields count="8">
    <cacheField name="Session ID" numFmtId="0">
      <sharedItems/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Dish Name" numFmtId="0">
      <sharedItems count="6">
        <s v="Spaghetti"/>
        <s v="Pancakes"/>
        <s v="Grilled Chicken"/>
        <s v="Caesar Salad"/>
        <s v="Oatmeal"/>
        <s v="Veggie Burger"/>
      </sharedItems>
    </cacheField>
    <cacheField name="Meal Type" numFmtId="0">
      <sharedItems/>
    </cacheField>
    <cacheField name="Session Start" numFmtId="165">
      <sharedItems containsSemiMixedTypes="0" containsNonDate="0" containsDate="1" containsString="0" minDate="2024-12-01T12:00:00" maxDate="2024-12-08T19:30:00"/>
    </cacheField>
    <cacheField name="Session End" numFmtId="165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" refreshedDate="45650.052905787037" createdVersion="8" refreshedVersion="8" minRefreshableVersion="3" recordCount="10" xr:uid="{8C078EE4-D5BA-480E-AF7C-1E17FA31CECA}">
  <cacheSource type="worksheet">
    <worksheetSource ref="A1:I11" sheet="UserDetails.csv"/>
  </cacheSource>
  <cacheFields count="9">
    <cacheField name="User ID" numFmtId="0">
      <sharedItems count="10">
        <s v="U001"/>
        <s v="U002"/>
        <s v="U003"/>
        <s v="U004"/>
        <s v="U005"/>
        <s v="U006"/>
        <s v="U007"/>
        <s v="U008"/>
        <s v="U009"/>
        <s v="U010"/>
      </sharedItems>
    </cacheField>
    <cacheField name="User Name" numFmtId="0">
      <sharedItems count="10">
        <s v="Alice Johnson"/>
        <s v="Bob Smith"/>
        <s v="Charlie Lee"/>
        <s v="David Brown"/>
        <s v="Emma White"/>
        <s v="Frank Green"/>
        <s v="Grace King"/>
        <s v="Henry Lee"/>
        <s v="Irene Moore"/>
        <s v="Jack White"/>
      </sharedItems>
    </cacheField>
    <cacheField name="Age" numFmtId="0">
      <sharedItems containsSemiMixedTypes="0" containsString="0" containsNumber="1" containsInteger="1" minValue="25" maxValue="42" count="10">
        <n v="28"/>
        <n v="35"/>
        <n v="42"/>
        <n v="27"/>
        <n v="30"/>
        <n v="25"/>
        <n v="38"/>
        <n v="31"/>
        <n v="33"/>
        <n v="29"/>
      </sharedItems>
    </cacheField>
    <cacheField name="Location" numFmtId="0">
      <sharedItems/>
    </cacheField>
    <cacheField name="Registration Date" numFmtId="164">
      <sharedItems containsSemiMixedTypes="0" containsNonDate="0" containsDate="1" containsString="0" minDate="2023-01-15T00:00:00" maxDate="2023-10-11T00:00:00"/>
    </cacheField>
    <cacheField name="Phone" numFmtId="0">
      <sharedItems/>
    </cacheField>
    <cacheField name="Email" numFmtId="0">
      <sharedItems/>
    </cacheField>
    <cacheField name="Favorite Meal" numFmtId="0">
      <sharedItems/>
    </cacheField>
    <cacheField name="Total Order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" refreshedDate="45650.347185069448" createdVersion="8" refreshedVersion="8" minRefreshableVersion="3" recordCount="14" xr:uid="{20690745-94F4-4754-B6DF-2BF74D7DDB05}">
  <cacheSource type="worksheet">
    <worksheetSource name="Mergedtable"/>
  </cacheSource>
  <cacheFields count="20">
    <cacheField name="Order ID" numFmtId="0">
      <sharedItems containsSemiMixedTypes="0" containsString="0" containsNumber="1" containsInteger="1" minValue="1001" maxValue="1016"/>
    </cacheField>
    <cacheField name="User ID" numFmtId="0">
      <sharedItems count="8">
        <s v="U001"/>
        <s v="U002"/>
        <s v="U004"/>
        <s v="U005"/>
        <s v="U003"/>
        <s v="U006"/>
        <s v="U007"/>
        <s v="U008"/>
      </sharedItems>
    </cacheField>
    <cacheField name="Order Date" numFmtId="164">
      <sharedItems containsSemiMixedTypes="0" containsNonDate="0" containsDate="1" containsString="0" minDate="2024-12-01T00:00:00" maxDate="2024-12-09T00:00:00"/>
    </cacheField>
    <cacheField name="Meal Type" numFmtId="0">
      <sharedItems count="3">
        <s v="Dinner"/>
        <s v="Lunch"/>
        <s v="Breakfast"/>
      </sharedItems>
    </cacheField>
    <cacheField name="Dish Name" numFmtId="0">
      <sharedItems count="6">
        <s v="Spaghetti"/>
        <s v="Caesar Salad"/>
        <s v="Pancakes"/>
        <s v="Grilled Chicken"/>
        <s v="Oatmeal"/>
        <s v="Veggie Burger"/>
      </sharedItems>
    </cacheField>
    <cacheField name="Order Status" numFmtId="0">
      <sharedItems/>
    </cacheField>
    <cacheField name="Amount (USD)" numFmtId="0">
      <sharedItems containsSemiMixedTypes="0" containsString="0" containsNumber="1" minValue="7" maxValue="15"/>
    </cacheField>
    <cacheField name="Time of Day" numFmtId="0">
      <sharedItems/>
    </cacheField>
    <cacheField name="Rating" numFmtId="0">
      <sharedItems containsSemiMixedTypes="0" containsString="0" containsNumber="1" containsInteger="1" minValue="4" maxValue="5"/>
    </cacheField>
    <cacheField name="Session ID" numFmtId="0">
      <sharedItems/>
    </cacheField>
    <cacheField name="User Name" numFmtId="0">
      <sharedItems/>
    </cacheField>
    <cacheField name="Age Group" numFmtId="0">
      <sharedItems count="3">
        <s v="21–30"/>
        <s v="31–40"/>
        <s v="41–50"/>
      </sharedItems>
    </cacheField>
    <cacheField name="Age" numFmtId="0">
      <sharedItems containsSemiMixedTypes="0" containsString="0" containsNumber="1" containsInteger="1" minValue="25" maxValue="42" count="8">
        <n v="28"/>
        <n v="35"/>
        <n v="27"/>
        <n v="30"/>
        <n v="42"/>
        <n v="25"/>
        <n v="38"/>
        <n v="31"/>
      </sharedItems>
    </cacheField>
    <cacheField name="Location" numFmtId="0">
      <sharedItems count="8">
        <s v="New York"/>
        <s v="Los Angeles"/>
        <s v="San Francisco"/>
        <s v="Seattle"/>
        <s v="Chicago"/>
        <s v="Austin"/>
        <s v="Boston"/>
        <s v="Miami"/>
      </sharedItems>
    </cacheField>
    <cacheField name="Phone" numFmtId="0">
      <sharedItems/>
    </cacheField>
    <cacheField name="Email" numFmtId="0">
      <sharedItems/>
    </cacheField>
    <cacheField name="Session Start" numFmtId="166">
      <sharedItems containsSemiMixedTypes="0" containsNonDate="0" containsDate="1" containsString="0" minDate="2024-12-01T12:00:00" maxDate="2024-12-08T19:30:00"/>
    </cacheField>
    <cacheField name="Session End" numFmtId="166">
      <sharedItems containsNonDate="0" containsDate="1" containsMixedTypes="1" minDate="2024-12-01T19:30:00" maxDate="2024-12-05T19:40:00"/>
    </cacheField>
    <cacheField name="Duration (mins)" numFmtId="0">
      <sharedItems containsSemiMixedTypes="0" containsString="0" containsNumber="1" containsInteger="1" minValue="15" maxValue="45"/>
    </cacheField>
    <cacheField name="Session Rating" numFmtId="0">
      <sharedItems containsSemiMixedTypes="0" containsString="0" containsNumb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001"/>
    <x v="0"/>
    <x v="0"/>
    <s v="Dinner"/>
    <d v="2024-12-01T19:00:00"/>
    <d v="2024-12-01T19:30:00"/>
    <n v="30"/>
    <n v="4.5"/>
  </r>
  <r>
    <s v="S004"/>
    <x v="0"/>
    <x v="1"/>
    <s v="Breakfast"/>
    <d v="2024-12-02T07:30:00"/>
    <d v="2024-12-02T08:00:00"/>
    <n v="30"/>
    <n v="4.2"/>
  </r>
  <r>
    <s v="S009"/>
    <x v="0"/>
    <x v="2"/>
    <s v="Dinner"/>
    <d v="2024-12-05T19:00:00"/>
    <d v="2024-12-05T19:40:00"/>
    <n v="40"/>
    <n v="4.9000000000000004"/>
  </r>
  <r>
    <s v="S002"/>
    <x v="1"/>
    <x v="3"/>
    <s v="Lunch"/>
    <d v="2024-12-01T12:00:00"/>
    <d v="2024-12-01T12:20:00"/>
    <n v="20"/>
    <n v="4"/>
  </r>
  <r>
    <s v="S006"/>
    <x v="1"/>
    <x v="0"/>
    <s v="Dinner"/>
    <d v="2024-12-03T18:30:00"/>
    <d v="2024-12-03T19:00:00"/>
    <n v="30"/>
    <n v="4.3"/>
  </r>
  <r>
    <s v="S010"/>
    <x v="1"/>
    <x v="4"/>
    <s v="Breakfast"/>
    <d v="2024-12-05T07:00:00"/>
    <d v="2024-12-05T07:10:00"/>
    <n v="10"/>
    <n v="4.0999999999999996"/>
  </r>
  <r>
    <s v="S003"/>
    <x v="2"/>
    <x v="2"/>
    <s v="Dinner"/>
    <d v="2024-12-02T19:30:00"/>
    <d v="2024-12-02T20:10:00"/>
    <n v="40"/>
    <n v="4.8"/>
  </r>
  <r>
    <s v="S008"/>
    <x v="2"/>
    <x v="5"/>
    <s v="Lunch"/>
    <d v="2024-12-04T13:30:00"/>
    <d v="2024-12-04T13:50:00"/>
    <n v="20"/>
    <n v="4.4000000000000004"/>
  </r>
  <r>
    <s v="S011"/>
    <x v="2"/>
    <x v="1"/>
    <s v="Breakfast"/>
    <d v="2024-12-06T08:00:00"/>
    <d v="2024-12-06T08:30:00"/>
    <n v="30"/>
    <n v="4.5999999999999996"/>
  </r>
  <r>
    <s v="S005"/>
    <x v="3"/>
    <x v="3"/>
    <s v="Lunch"/>
    <d v="2024-12-03T13:00:00"/>
    <d v="2024-12-03T13:15:00"/>
    <n v="15"/>
    <n v="4.7"/>
  </r>
  <r>
    <s v="S012"/>
    <x v="3"/>
    <x v="0"/>
    <s v="Dinner"/>
    <d v="2024-12-06T19:00:00"/>
    <d v="2024-12-06T19:40:00"/>
    <n v="40"/>
    <n v="4.7"/>
  </r>
  <r>
    <s v="S007"/>
    <x v="4"/>
    <x v="2"/>
    <s v="Dinner"/>
    <d v="2024-12-04T18:00:00"/>
    <d v="2024-12-04T18:45:00"/>
    <n v="45"/>
    <n v="4.5999999999999996"/>
  </r>
  <r>
    <s v="S013"/>
    <x v="4"/>
    <x v="3"/>
    <s v="Lunch"/>
    <d v="2024-12-07T12:30:00"/>
    <d v="2024-12-07T13:00:00"/>
    <n v="30"/>
    <n v="4.4000000000000004"/>
  </r>
  <r>
    <s v="S014"/>
    <x v="5"/>
    <x v="2"/>
    <s v="Dinner"/>
    <d v="2024-12-07T18:00:00"/>
    <d v="2024-12-07T18:45:00"/>
    <n v="45"/>
    <n v="4.8"/>
  </r>
  <r>
    <s v="S015"/>
    <x v="6"/>
    <x v="0"/>
    <s v="Dinner"/>
    <d v="2024-12-08T19:30:00"/>
    <d v="2024-12-08T20:10:00"/>
    <n v="40"/>
    <n v="5"/>
  </r>
  <r>
    <s v="S016"/>
    <x v="7"/>
    <x v="5"/>
    <s v="Lunch"/>
    <d v="2024-12-08T13:30:00"/>
    <d v="2024-12-08T13:50:00"/>
    <n v="20"/>
    <n v="4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s v="New York"/>
    <d v="2023-01-15T00:00:00"/>
    <s v="123-456-7890"/>
    <s v="alice@email.com"/>
    <s v="Dinner"/>
    <n v="12"/>
  </r>
  <r>
    <x v="1"/>
    <x v="1"/>
    <x v="1"/>
    <s v="Los Angeles"/>
    <d v="2023-02-20T00:00:00"/>
    <s v="987-654-3210"/>
    <s v="bob@email.com"/>
    <s v="Lunch"/>
    <n v="8"/>
  </r>
  <r>
    <x v="2"/>
    <x v="2"/>
    <x v="2"/>
    <s v="Chicago"/>
    <d v="2023-03-10T00:00:00"/>
    <s v="555-123-4567"/>
    <s v="charlie@email.com"/>
    <s v="Breakfast"/>
    <n v="15"/>
  </r>
  <r>
    <x v="3"/>
    <x v="3"/>
    <x v="3"/>
    <s v="San Francisco"/>
    <d v="2023-04-05T00:00:00"/>
    <s v="444-333-2222"/>
    <s v="david@email.com"/>
    <s v="Dinner"/>
    <n v="10"/>
  </r>
  <r>
    <x v="4"/>
    <x v="4"/>
    <x v="4"/>
    <s v="Seattle"/>
    <d v="2023-05-22T00:00:00"/>
    <s v="777-888-9999"/>
    <s v="emma@email.com"/>
    <s v="Lunch"/>
    <n v="9"/>
  </r>
  <r>
    <x v="5"/>
    <x v="5"/>
    <x v="5"/>
    <s v="Austin"/>
    <d v="2023-06-15T00:00:00"/>
    <s v="888-777-6666"/>
    <s v="frank@email.com"/>
    <s v="Dinner"/>
    <n v="7"/>
  </r>
  <r>
    <x v="6"/>
    <x v="6"/>
    <x v="6"/>
    <s v="Boston"/>
    <d v="2023-07-02T00:00:00"/>
    <s v="999-888-7777"/>
    <s v="grace@email.com"/>
    <s v="Breakfast"/>
    <n v="14"/>
  </r>
  <r>
    <x v="7"/>
    <x v="7"/>
    <x v="7"/>
    <s v="Miami"/>
    <d v="2023-08-11T00:00:00"/>
    <s v="101-202-3030"/>
    <s v="henry@email.com"/>
    <s v="Dinner"/>
    <n v="5"/>
  </r>
  <r>
    <x v="8"/>
    <x v="8"/>
    <x v="8"/>
    <s v="Dallas"/>
    <d v="2023-09-01T00:00:00"/>
    <s v="202-303-4040"/>
    <s v="irene@email.com"/>
    <s v="Lunch"/>
    <n v="6"/>
  </r>
  <r>
    <x v="9"/>
    <x v="9"/>
    <x v="9"/>
    <s v="Phoenix"/>
    <d v="2023-10-10T00:00:00"/>
    <s v="303-404-5050"/>
    <s v="jack@email.com"/>
    <s v="Dinner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001"/>
    <x v="0"/>
    <d v="2024-12-01T00:00:00"/>
    <x v="0"/>
    <x v="0"/>
    <s v="Completed"/>
    <n v="15"/>
    <s v="Night"/>
    <n v="5"/>
    <s v="S001"/>
    <s v="Alice Johnson"/>
    <x v="0"/>
    <x v="0"/>
    <x v="0"/>
    <s v="123-456-7890"/>
    <s v="alice@email.com"/>
    <d v="2024-12-01T19:00:00"/>
    <d v="2024-12-01T19:30:00"/>
    <n v="30"/>
    <n v="4.5"/>
  </r>
  <r>
    <n v="1002"/>
    <x v="1"/>
    <d v="2024-12-01T00:00:00"/>
    <x v="1"/>
    <x v="1"/>
    <s v="Completed"/>
    <n v="10"/>
    <s v="Day"/>
    <n v="4"/>
    <s v="S002"/>
    <s v="Bob Smith"/>
    <x v="1"/>
    <x v="1"/>
    <x v="1"/>
    <s v="987-654-3210"/>
    <s v="bob@email.com"/>
    <d v="2024-12-01T12:00:00"/>
    <d v="2024-12-05T19:40:00"/>
    <n v="20"/>
    <n v="4"/>
  </r>
  <r>
    <n v="1004"/>
    <x v="0"/>
    <d v="2024-12-02T00:00:00"/>
    <x v="2"/>
    <x v="2"/>
    <s v="Completed"/>
    <n v="8"/>
    <s v="Morning"/>
    <n v="4"/>
    <s v="S004"/>
    <s v="Alice Johnson"/>
    <x v="0"/>
    <x v="0"/>
    <x v="0"/>
    <s v="123-456-7890"/>
    <s v="alice@email.com"/>
    <d v="2024-12-01T19:00:00"/>
    <d v="2024-12-01T19:30:00"/>
    <n v="30"/>
    <n v="4.5"/>
  </r>
  <r>
    <n v="1005"/>
    <x v="2"/>
    <d v="2024-12-03T00:00:00"/>
    <x v="1"/>
    <x v="1"/>
    <s v="Completed"/>
    <n v="9"/>
    <s v="Day"/>
    <n v="4"/>
    <s v="S005"/>
    <s v="David Brown"/>
    <x v="0"/>
    <x v="2"/>
    <x v="2"/>
    <s v="444-333-2222"/>
    <s v="david@email.com"/>
    <d v="2024-12-03T13:00:00"/>
    <d v="2024-12-02T20:10:00"/>
    <n v="15"/>
    <n v="4.7"/>
  </r>
  <r>
    <n v="1006"/>
    <x v="1"/>
    <d v="2024-12-03T00:00:00"/>
    <x v="0"/>
    <x v="0"/>
    <s v="Completed"/>
    <n v="14"/>
    <s v="Night"/>
    <n v="4"/>
    <s v="S006"/>
    <s v="Bob Smith"/>
    <x v="1"/>
    <x v="1"/>
    <x v="1"/>
    <s v="987-654-3210"/>
    <s v="bob@email.com"/>
    <d v="2024-12-01T12:00:00"/>
    <d v="2024-12-01T19:30:00"/>
    <n v="20"/>
    <n v="4"/>
  </r>
  <r>
    <n v="1007"/>
    <x v="3"/>
    <d v="2024-12-04T00:00:00"/>
    <x v="0"/>
    <x v="3"/>
    <s v="Completed"/>
    <n v="13.5"/>
    <s v="Night"/>
    <n v="4"/>
    <s v="S007"/>
    <s v="Emma White"/>
    <x v="0"/>
    <x v="3"/>
    <x v="3"/>
    <s v="777-888-9999"/>
    <s v="emma@email.com"/>
    <d v="2024-12-04T18:00:00"/>
    <d v="2024-12-02T20:10:00"/>
    <n v="45"/>
    <n v="4.5999999999999996"/>
  </r>
  <r>
    <n v="1009"/>
    <x v="0"/>
    <d v="2024-12-05T00:00:00"/>
    <x v="0"/>
    <x v="3"/>
    <s v="Completed"/>
    <n v="12"/>
    <s v="Night"/>
    <n v="5"/>
    <s v="S009"/>
    <s v="Alice Johnson"/>
    <x v="0"/>
    <x v="0"/>
    <x v="0"/>
    <s v="123-456-7890"/>
    <s v="alice@email.com"/>
    <d v="2024-12-01T19:00:00"/>
    <e v="#N/A"/>
    <n v="30"/>
    <n v="4.5"/>
  </r>
  <r>
    <n v="1010"/>
    <x v="1"/>
    <d v="2024-12-05T00:00:00"/>
    <x v="2"/>
    <x v="4"/>
    <s v="Completed"/>
    <n v="7"/>
    <s v="Morning"/>
    <n v="4"/>
    <s v="S010"/>
    <s v="Bob Smith"/>
    <x v="1"/>
    <x v="1"/>
    <x v="1"/>
    <s v="987-654-3210"/>
    <s v="bob@email.com"/>
    <d v="2024-12-01T12:00:00"/>
    <e v="#N/A"/>
    <n v="20"/>
    <n v="4"/>
  </r>
  <r>
    <n v="1011"/>
    <x v="4"/>
    <d v="2024-12-06T00:00:00"/>
    <x v="2"/>
    <x v="2"/>
    <s v="Completed"/>
    <n v="8.5"/>
    <s v="Morning"/>
    <n v="4"/>
    <s v="S011"/>
    <s v="Charlie Lee"/>
    <x v="2"/>
    <x v="4"/>
    <x v="4"/>
    <s v="555-123-4567"/>
    <s v="charlie@email.com"/>
    <d v="2024-12-02T19:30:00"/>
    <d v="2024-12-01T19:30:00"/>
    <n v="40"/>
    <n v="4.8"/>
  </r>
  <r>
    <n v="1012"/>
    <x v="2"/>
    <d v="2024-12-06T00:00:00"/>
    <x v="0"/>
    <x v="0"/>
    <s v="Completed"/>
    <n v="12.5"/>
    <s v="Night"/>
    <n v="4"/>
    <s v="S012"/>
    <s v="David Brown"/>
    <x v="0"/>
    <x v="2"/>
    <x v="2"/>
    <s v="444-333-2222"/>
    <s v="david@email.com"/>
    <d v="2024-12-03T13:00:00"/>
    <d v="2024-12-01T19:30:00"/>
    <n v="15"/>
    <n v="4.7"/>
  </r>
  <r>
    <n v="1013"/>
    <x v="3"/>
    <d v="2024-12-07T00:00:00"/>
    <x v="1"/>
    <x v="1"/>
    <s v="Completed"/>
    <n v="9"/>
    <s v="Day"/>
    <n v="4"/>
    <s v="S013"/>
    <s v="Emma White"/>
    <x v="0"/>
    <x v="3"/>
    <x v="3"/>
    <s v="777-888-9999"/>
    <s v="emma@email.com"/>
    <d v="2024-12-04T18:00:00"/>
    <d v="2024-12-02T08:00:00"/>
    <n v="45"/>
    <n v="4.5999999999999996"/>
  </r>
  <r>
    <n v="1014"/>
    <x v="5"/>
    <d v="2024-12-07T00:00:00"/>
    <x v="0"/>
    <x v="3"/>
    <s v="Completed"/>
    <n v="13"/>
    <s v="Night"/>
    <n v="5"/>
    <s v="S014"/>
    <s v="Frank Green"/>
    <x v="0"/>
    <x v="5"/>
    <x v="5"/>
    <s v="888-777-6666"/>
    <s v="frank@email.com"/>
    <d v="2024-12-07T18:00:00"/>
    <d v="2024-12-05T19:40:00"/>
    <n v="45"/>
    <n v="4.8"/>
  </r>
  <r>
    <n v="1015"/>
    <x v="6"/>
    <d v="2024-12-08T00:00:00"/>
    <x v="0"/>
    <x v="0"/>
    <s v="Completed"/>
    <n v="14"/>
    <s v="Night"/>
    <n v="5"/>
    <s v="S015"/>
    <s v="Grace King"/>
    <x v="1"/>
    <x v="6"/>
    <x v="6"/>
    <s v="999-888-7777"/>
    <s v="grace@email.com"/>
    <d v="2024-12-08T19:30:00"/>
    <d v="2024-12-05T19:40:00"/>
    <n v="40"/>
    <n v="5"/>
  </r>
  <r>
    <n v="1016"/>
    <x v="7"/>
    <d v="2024-12-08T00:00:00"/>
    <x v="1"/>
    <x v="5"/>
    <s v="Completed"/>
    <n v="11"/>
    <s v="Day"/>
    <n v="4"/>
    <s v="S016"/>
    <s v="Henry Lee"/>
    <x v="1"/>
    <x v="7"/>
    <x v="7"/>
    <s v="101-202-3030"/>
    <s v="henry@email.com"/>
    <d v="2024-12-08T13:30:00"/>
    <d v="2024-12-05T19:40:00"/>
    <n v="20"/>
    <n v="4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F1306-E251-4269-BE6F-2C9186589273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76:R80" firstHeaderRow="1" firstDataRow="1" firstDataCol="1"/>
  <pivotFields count="20"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66"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eal Type" fld="3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3A62F-C749-4D5D-9417-96062E5C183F}" name="Meal Types Preference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P60:Q64" firstHeaderRow="1" firstDataRow="1" firstDataCol="1"/>
  <pivotFields count="20">
    <pivotField showAll="0"/>
    <pivotField showAll="0">
      <items count="9">
        <item x="0"/>
        <item x="1"/>
        <item x="4"/>
        <item x="2"/>
        <item x="3"/>
        <item x="5"/>
        <item x="6"/>
        <item x="7"/>
        <item t="default"/>
      </items>
    </pivotField>
    <pivotField numFmtId="164"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hare % of Meal Types" fld="3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0739B-F383-4EE4-9111-CD9BB2AC29A8}" name="PivotTable2" cacheId="1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M27:S29" firstHeaderRow="1" firstDataRow="2" firstDataCol="1"/>
  <pivotFields count="20">
    <pivotField showAll="0"/>
    <pivotField showAll="0"/>
    <pivotField numFmtId="164" showAll="0"/>
    <pivotField showAll="0"/>
    <pivotField axis="axisCol" showAll="0">
      <items count="7">
        <item x="1"/>
        <item x="3"/>
        <item x="4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Number of Customers" fld="10" subtotal="count" baseField="4" baseItem="5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613F7-97D0-4A91-A7C6-455CF31F701E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eals types by location">
  <location ref="A3:B8" firstHeaderRow="1" firstDataRow="1" firstDataCol="1" rowPageCount="1" colPageCount="1"/>
  <pivotFields count="20">
    <pivotField showAll="0"/>
    <pivotField showAll="0"/>
    <pivotField numFmtId="164" showAll="0"/>
    <pivotField axis="axisPage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5"/>
        <item x="2"/>
        <item x="0"/>
        <item x="3"/>
        <item x="7"/>
        <item x="1"/>
        <item x="6"/>
        <item x="4"/>
        <item t="default"/>
      </items>
    </pivotField>
    <pivotField axis="axisRow" showAll="0">
      <items count="9">
        <item x="5"/>
        <item x="6"/>
        <item x="4"/>
        <item x="1"/>
        <item x="7"/>
        <item x="0"/>
        <item x="2"/>
        <item x="3"/>
        <item t="default"/>
      </items>
    </pivotField>
    <pivotField showAll="0"/>
    <pivotField showAll="0"/>
    <pivotField numFmtId="166" showAll="0"/>
    <pivotField showAll="0"/>
    <pivotField showAll="0"/>
    <pivotField showAll="0"/>
  </pivotFields>
  <rowFields count="1">
    <field x="13"/>
  </rowFields>
  <rowItems count="5">
    <i>
      <x v="3"/>
    </i>
    <i>
      <x v="4"/>
    </i>
    <i>
      <x v="6"/>
    </i>
    <i>
      <x v="7"/>
    </i>
    <i t="grand">
      <x/>
    </i>
  </rowItems>
  <colItems count="1">
    <i/>
  </colItems>
  <pageFields count="1">
    <pageField fld="3" item="2" hier="-1"/>
  </pageFields>
  <dataFields count="1">
    <dataField name="Share % of Meal Types" fld="3" subtotal="count" baseField="13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A1C97-6DB9-4015-9043-70A3149C85D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:H20" firstHeaderRow="1" firstDataRow="1" firstDataCol="1"/>
  <pivotFields count="8"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5" showAll="0"/>
    <pivotField numFmtId="165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ession ID" fld="0" subtotal="count" baseField="0" baseItem="0"/>
  </dataFields>
  <formats count="1"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94B66-E260-4D6D-BA69-D87AB14C0D6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:F22" firstHeaderRow="1" firstDataRow="1" firstDataCol="1"/>
  <pivotFields count="9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Orders" fld="8" baseField="0" baseItem="0"/>
  </dataFields>
  <formats count="1"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7AC82-9E5D-471C-8F15-B4C3272605A9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3:D7" firstHeaderRow="1" firstDataRow="1" firstDataCol="1"/>
  <pivotFields count="20"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66"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eal Type" fld="3" subtotal="count" baseField="11" baseItem="0"/>
  </dataFields>
  <formats count="1"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CF12B-E41C-423D-8A2A-F2CB6C1E4E04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S32:T41" firstHeaderRow="1" firstDataRow="1" firstDataCol="1"/>
  <pivotFields count="20"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5"/>
        <item x="6"/>
        <item x="4"/>
        <item x="1"/>
        <item x="7"/>
        <item x="0"/>
        <item x="2"/>
        <item x="3"/>
        <item t="default"/>
      </items>
    </pivotField>
    <pivotField showAll="0"/>
    <pivotField showAll="0"/>
    <pivotField numFmtId="166" showAll="0"/>
    <pivotField showAll="0"/>
    <pivotField showAll="0"/>
    <pivotField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o of Customers" fld="1" subtotal="count" baseField="13" baseItem="0"/>
  </dataFields>
  <formats count="1">
    <format dxfId="1">
      <pivotArea dataOnly="0" labelOnly="1" outline="0" axis="axisValues" fieldPosition="0"/>
    </format>
  </formats>
  <chartFormats count="9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3516D8-3226-4D03-826A-F768681A6365}" name="Mergedtable" displayName="Mergedtable" ref="A1:T15" totalsRowShown="0" headerRowDxfId="17">
  <autoFilter ref="A1:T15" xr:uid="{253516D8-3226-4D03-826A-F768681A6365}"/>
  <tableColumns count="20">
    <tableColumn id="1" xr3:uid="{A6CD6DDF-5DFA-4E98-8A80-AEADA731E943}" name="Order ID" dataDxfId="16"/>
    <tableColumn id="2" xr3:uid="{9F6E17A1-C46D-4722-AA64-C3CC2884DB33}" name="User ID" dataDxfId="15"/>
    <tableColumn id="3" xr3:uid="{D89759D1-3F3E-4FD8-99AE-70CADBA8AF51}" name="Order Date" dataDxfId="14"/>
    <tableColumn id="4" xr3:uid="{99781F56-4A3C-42E8-A46B-8C9F7FDCBDA7}" name="Meal Type" dataDxfId="13"/>
    <tableColumn id="5" xr3:uid="{0FF00410-E164-40DD-90E4-654030F83B46}" name="Dish Name" dataDxfId="12"/>
    <tableColumn id="6" xr3:uid="{76229D46-2176-4328-9DE5-B982373DD1A7}" name="Order Status" dataDxfId="11"/>
    <tableColumn id="7" xr3:uid="{19F2D2D2-B819-40C0-9274-8B80AB520AAF}" name="Amount (USD)" dataDxfId="10"/>
    <tableColumn id="8" xr3:uid="{658B8AFB-68B2-448F-86AA-2084CCD6E32B}" name="Time of Day" dataDxfId="9"/>
    <tableColumn id="9" xr3:uid="{2DA385A0-AEA6-4F07-A5B4-C69CA0BDB5A8}" name="Rating" dataDxfId="8"/>
    <tableColumn id="10" xr3:uid="{7D8A5373-79A7-4FD4-83D0-EB6CD1806BEB}" name="Session ID" dataDxfId="7"/>
    <tableColumn id="11" xr3:uid="{6FD53708-D04D-4BC8-BCBD-2523D09C2752}" name="User Name">
      <calculatedColumnFormula>VLOOKUP($B2,UserDetails.csv!$A$1:$I$11,2,FALSE)</calculatedColumnFormula>
    </tableColumn>
    <tableColumn id="23" xr3:uid="{906D0A85-2B0B-4475-BF09-0E3E43E49577}" name="Age Group" dataDxfId="6">
      <calculatedColumnFormula>IF(M2&lt;=20, "Under 20", IF(M2&lt;=30, "21–30", IF(M2&lt;=40, "31–40", IF(M2&lt;=50, "41–50", "51+"))))</calculatedColumnFormula>
    </tableColumn>
    <tableColumn id="12" xr3:uid="{066486D2-0312-4E79-AE9F-FEA7BC490AC1}" name="Age">
      <calculatedColumnFormula>VLOOKUP($B2,UserDetails.csv!$A$1:$I$11,3,FALSE)</calculatedColumnFormula>
    </tableColumn>
    <tableColumn id="13" xr3:uid="{C1C2CCC3-D09D-4A62-9A14-7D1CDBBDC436}" name="Location">
      <calculatedColumnFormula>VLOOKUP($B2,UserDetails.csv!$A$1:$I$11,4,FALSE)</calculatedColumnFormula>
    </tableColumn>
    <tableColumn id="14" xr3:uid="{AD116D80-E156-430F-BC95-23F2484B073E}" name="Phone">
      <calculatedColumnFormula>VLOOKUP($B2,UserDetails.csv!$A$1:$I$11,6,FALSE)</calculatedColumnFormula>
    </tableColumn>
    <tableColumn id="15" xr3:uid="{0608F2B0-6353-4831-B8B7-DB53B8F733AC}" name="Email">
      <calculatedColumnFormula>VLOOKUP($B2,UserDetails.csv!$A$1:$I$11,7,FALSE)</calculatedColumnFormula>
    </tableColumn>
    <tableColumn id="18" xr3:uid="{62A02E9C-1E4C-4D64-9C1D-2A159026A84F}" name="Session Start" dataDxfId="5">
      <calculatedColumnFormula>INDEX('CookingSessions.csv'!$E$1:$E$17,MATCH(B2,'CookingSessions.csv'!$B$1:$B$17,0))</calculatedColumnFormula>
    </tableColumn>
    <tableColumn id="19" xr3:uid="{BEA34D2F-B186-47AC-AA0C-88F2D7EC53FA}" name="Session End" dataDxfId="4">
      <calculatedColumnFormula>INDEX('CookingSessions.csv'!$F$2:$F$17,MATCH(B2,'CookingSessions.csv'!B2:B17,0))</calculatedColumnFormula>
    </tableColumn>
    <tableColumn id="20" xr3:uid="{C9AF3997-F6BA-4EDE-937C-51A91549C02D}" name="Duration (mins)">
      <calculatedColumnFormula>INDEX('CookingSessions.csv'!$G$2:$G$17,MATCH(B2,'CookingSessions.csv'!$B$2:$B$17,0))</calculatedColumnFormula>
    </tableColumn>
    <tableColumn id="21" xr3:uid="{BCCB85A8-44C7-43D2-98DA-98124DE28136}" name="Session Rating">
      <calculatedColumnFormula>INDEX('CookingSessions.csv'!$H$1:$H$18,MATCH(B2,'CookingSessions.csv'!$B$1:$B$17,0))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workbookViewId="0">
      <selection activeCell="N10" sqref="N10"/>
    </sheetView>
  </sheetViews>
  <sheetFormatPr defaultColWidth="12.5703125" defaultRowHeight="15.75" customHeight="1" x14ac:dyDescent="0.2"/>
  <cols>
    <col min="1" max="1" width="7.42578125" bestFit="1" customWidth="1"/>
    <col min="3" max="3" width="4.5703125" bestFit="1" customWidth="1"/>
    <col min="4" max="4" width="13.85546875" bestFit="1" customWidth="1"/>
    <col min="5" max="5" width="16.7109375" bestFit="1" customWidth="1"/>
    <col min="6" max="6" width="12.140625" bestFit="1" customWidth="1"/>
    <col min="7" max="7" width="17" bestFit="1" customWidth="1"/>
    <col min="8" max="8" width="13.5703125" bestFit="1" customWidth="1"/>
    <col min="9" max="9" width="12.140625" bestFit="1" customWidth="1"/>
    <col min="10" max="10" width="14.85546875" bestFit="1" customWidth="1"/>
    <col min="13" max="13" width="13.85546875" bestFit="1" customWidth="1"/>
    <col min="14" max="14" width="11.5703125" bestFit="1" customWidth="1"/>
    <col min="15" max="23" width="3" bestFit="1" customWidth="1"/>
    <col min="24" max="24" width="11.7109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10" x14ac:dyDescent="0.2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10" x14ac:dyDescent="0.2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10" x14ac:dyDescent="0.2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10" x14ac:dyDescent="0.2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10" x14ac:dyDescent="0.2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10" x14ac:dyDescent="0.2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10" x14ac:dyDescent="0.2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10" x14ac:dyDescent="0.2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10" x14ac:dyDescent="0.2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6"/>
  <sheetViews>
    <sheetView workbookViewId="0">
      <selection activeCell="E40" sqref="E40"/>
    </sheetView>
  </sheetViews>
  <sheetFormatPr defaultColWidth="12.5703125" defaultRowHeight="15.75" customHeight="1" x14ac:dyDescent="0.2"/>
  <cols>
    <col min="1" max="1" width="10.42578125" bestFit="1" customWidth="1"/>
    <col min="2" max="2" width="7.42578125" bestFit="1" customWidth="1"/>
    <col min="3" max="3" width="13.7109375" bestFit="1" customWidth="1"/>
    <col min="4" max="4" width="10.42578125" bestFit="1" customWidth="1"/>
    <col min="5" max="6" width="15.42578125" bestFit="1" customWidth="1"/>
    <col min="7" max="7" width="14.85546875" bestFit="1" customWidth="1"/>
    <col min="8" max="8" width="14.5703125" bestFit="1" customWidth="1"/>
    <col min="14" max="14" width="13.85546875" bestFit="1" customWidth="1"/>
    <col min="15" max="17" width="18.85546875" bestFit="1" customWidth="1"/>
    <col min="18" max="18" width="8.7109375" bestFit="1" customWidth="1"/>
    <col min="19" max="20" width="9.7109375" bestFit="1" customWidth="1"/>
    <col min="21" max="21" width="14.28515625" bestFit="1" customWidth="1"/>
    <col min="22" max="22" width="11.7109375" bestFit="1" customWidth="1"/>
  </cols>
  <sheetData>
    <row r="1" spans="1:11" ht="12.75" x14ac:dyDescent="0.2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11" ht="12.75" x14ac:dyDescent="0.2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</row>
    <row r="3" spans="1:11" ht="12.75" x14ac:dyDescent="0.2">
      <c r="A3" s="2" t="s">
        <v>75</v>
      </c>
      <c r="B3" s="2" t="s">
        <v>9</v>
      </c>
      <c r="C3" s="2" t="s">
        <v>76</v>
      </c>
      <c r="D3" s="2" t="s">
        <v>26</v>
      </c>
      <c r="E3" s="4">
        <v>45628.3125</v>
      </c>
      <c r="F3" s="4">
        <v>45628.333333333336</v>
      </c>
      <c r="G3" s="2">
        <v>30</v>
      </c>
      <c r="H3" s="2">
        <v>4.2</v>
      </c>
    </row>
    <row r="4" spans="1:11" ht="12.75" x14ac:dyDescent="0.2">
      <c r="A4" s="2" t="s">
        <v>82</v>
      </c>
      <c r="B4" s="2" t="s">
        <v>9</v>
      </c>
      <c r="C4" s="2" t="s">
        <v>74</v>
      </c>
      <c r="D4" s="2" t="s">
        <v>14</v>
      </c>
      <c r="E4" s="4">
        <v>45631.791666666664</v>
      </c>
      <c r="F4" s="4">
        <v>45631.819444444445</v>
      </c>
      <c r="G4" s="2">
        <v>40</v>
      </c>
      <c r="H4" s="2">
        <v>4.9000000000000004</v>
      </c>
    </row>
    <row r="5" spans="1:11" ht="12.75" x14ac:dyDescent="0.2">
      <c r="A5" s="2" t="s">
        <v>71</v>
      </c>
      <c r="B5" s="2" t="s">
        <v>15</v>
      </c>
      <c r="C5" s="2" t="s">
        <v>72</v>
      </c>
      <c r="D5" s="2" t="s">
        <v>20</v>
      </c>
      <c r="E5" s="4">
        <v>45627.5</v>
      </c>
      <c r="F5" s="4">
        <v>45627.513888888891</v>
      </c>
      <c r="G5" s="2">
        <v>20</v>
      </c>
      <c r="H5" s="2">
        <v>4</v>
      </c>
    </row>
    <row r="6" spans="1:11" ht="12.75" x14ac:dyDescent="0.2">
      <c r="A6" s="2" t="s">
        <v>78</v>
      </c>
      <c r="B6" s="2" t="s">
        <v>15</v>
      </c>
      <c r="C6" s="2" t="s">
        <v>70</v>
      </c>
      <c r="D6" s="2" t="s">
        <v>14</v>
      </c>
      <c r="E6" s="4">
        <v>45629.770833333336</v>
      </c>
      <c r="F6" s="4">
        <v>45629.791666666664</v>
      </c>
      <c r="G6" s="2">
        <v>30</v>
      </c>
      <c r="H6" s="2">
        <v>4.3</v>
      </c>
    </row>
    <row r="7" spans="1:11" ht="12.75" x14ac:dyDescent="0.2">
      <c r="A7" s="2" t="s">
        <v>83</v>
      </c>
      <c r="B7" s="2" t="s">
        <v>15</v>
      </c>
      <c r="C7" s="2" t="s">
        <v>84</v>
      </c>
      <c r="D7" s="2" t="s">
        <v>26</v>
      </c>
      <c r="E7" s="4">
        <v>45631.291666666664</v>
      </c>
      <c r="F7" s="4">
        <v>45631.298611111109</v>
      </c>
      <c r="G7" s="2">
        <v>10</v>
      </c>
      <c r="H7" s="2">
        <v>4.0999999999999996</v>
      </c>
    </row>
    <row r="8" spans="1:11" ht="12.75" x14ac:dyDescent="0.2">
      <c r="A8" s="2" t="s">
        <v>73</v>
      </c>
      <c r="B8" s="2" t="s">
        <v>21</v>
      </c>
      <c r="C8" s="2" t="s">
        <v>74</v>
      </c>
      <c r="D8" s="2" t="s">
        <v>14</v>
      </c>
      <c r="E8" s="4">
        <v>45628.8125</v>
      </c>
      <c r="F8" s="4">
        <v>45628.840277777781</v>
      </c>
      <c r="G8" s="2">
        <v>40</v>
      </c>
      <c r="H8" s="2">
        <v>4.8</v>
      </c>
    </row>
    <row r="9" spans="1:11" ht="12.75" x14ac:dyDescent="0.2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</row>
    <row r="10" spans="1:11" ht="12.75" x14ac:dyDescent="0.2">
      <c r="A10" s="2" t="s">
        <v>85</v>
      </c>
      <c r="B10" s="2" t="s">
        <v>21</v>
      </c>
      <c r="C10" s="2" t="s">
        <v>76</v>
      </c>
      <c r="D10" s="2" t="s">
        <v>26</v>
      </c>
      <c r="E10" s="4">
        <v>45632.333333333336</v>
      </c>
      <c r="F10" s="4">
        <v>45632.354166666664</v>
      </c>
      <c r="G10" s="2">
        <v>30</v>
      </c>
      <c r="H10" s="2">
        <v>4.5999999999999996</v>
      </c>
    </row>
    <row r="11" spans="1:11" ht="12.75" x14ac:dyDescent="0.2">
      <c r="A11" s="2" t="s">
        <v>77</v>
      </c>
      <c r="B11" s="2" t="s">
        <v>27</v>
      </c>
      <c r="C11" s="2" t="s">
        <v>72</v>
      </c>
      <c r="D11" s="2" t="s">
        <v>20</v>
      </c>
      <c r="E11" s="4">
        <v>45629.541666666664</v>
      </c>
      <c r="F11" s="4">
        <v>45629.552083333336</v>
      </c>
      <c r="G11" s="2">
        <v>15</v>
      </c>
      <c r="H11" s="2">
        <v>4.7</v>
      </c>
    </row>
    <row r="12" spans="1:11" ht="12.75" x14ac:dyDescent="0.2">
      <c r="A12" s="2" t="s">
        <v>86</v>
      </c>
      <c r="B12" s="2" t="s">
        <v>27</v>
      </c>
      <c r="C12" s="2" t="s">
        <v>70</v>
      </c>
      <c r="D12" s="2" t="s">
        <v>14</v>
      </c>
      <c r="E12" s="4">
        <v>45632.791666666664</v>
      </c>
      <c r="F12" s="4">
        <v>45632.819444444445</v>
      </c>
      <c r="G12" s="2">
        <v>40</v>
      </c>
      <c r="H12" s="2">
        <v>4.7</v>
      </c>
    </row>
    <row r="13" spans="1:11" ht="12.75" x14ac:dyDescent="0.2">
      <c r="A13" s="2" t="s">
        <v>79</v>
      </c>
      <c r="B13" s="2" t="s">
        <v>32</v>
      </c>
      <c r="C13" s="2" t="s">
        <v>74</v>
      </c>
      <c r="D13" s="2" t="s">
        <v>14</v>
      </c>
      <c r="E13" s="4">
        <v>45630.75</v>
      </c>
      <c r="F13" s="4">
        <v>45630.78125</v>
      </c>
      <c r="G13" s="2">
        <v>45</v>
      </c>
      <c r="H13" s="2">
        <v>4.5999999999999996</v>
      </c>
    </row>
    <row r="14" spans="1:11" ht="12.75" x14ac:dyDescent="0.2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</row>
    <row r="15" spans="1:11" ht="12.75" x14ac:dyDescent="0.2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11" ht="12.75" x14ac:dyDescent="0.2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  <c r="K16" s="1"/>
    </row>
    <row r="17" spans="1:11" ht="12.75" x14ac:dyDescent="0.2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  <c r="K17" s="2"/>
    </row>
    <row r="18" spans="1:11" ht="15.75" customHeight="1" x14ac:dyDescent="0.2">
      <c r="K18" s="2"/>
    </row>
    <row r="19" spans="1:11" ht="15.75" customHeight="1" x14ac:dyDescent="0.2">
      <c r="K19" s="2"/>
    </row>
    <row r="20" spans="1:11" ht="15.75" customHeight="1" x14ac:dyDescent="0.2">
      <c r="K20" s="2"/>
    </row>
    <row r="21" spans="1:11" ht="15.75" customHeight="1" x14ac:dyDescent="0.2">
      <c r="K21" s="2"/>
    </row>
    <row r="22" spans="1:11" ht="15.75" customHeight="1" x14ac:dyDescent="0.2">
      <c r="K22" s="2"/>
    </row>
    <row r="23" spans="1:11" ht="15.75" customHeight="1" x14ac:dyDescent="0.2">
      <c r="K23" s="2"/>
    </row>
    <row r="24" spans="1:11" ht="15.75" customHeight="1" x14ac:dyDescent="0.2">
      <c r="K24" s="2"/>
    </row>
    <row r="25" spans="1:11" ht="15.75" customHeight="1" x14ac:dyDescent="0.2">
      <c r="K25" s="2"/>
    </row>
    <row r="26" spans="1:11" ht="15.75" customHeight="1" x14ac:dyDescent="0.2">
      <c r="K26" s="2"/>
    </row>
  </sheetData>
  <autoFilter ref="A1:H1" xr:uid="{00000000-0001-0000-0100-000000000000}"/>
  <sortState xmlns:xlrd2="http://schemas.microsoft.com/office/spreadsheetml/2017/richdata2" ref="A2:H17">
    <sortCondition ref="B2:B17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88"/>
  <sheetViews>
    <sheetView topLeftCell="A43" workbookViewId="0">
      <selection activeCell="C64" sqref="C64"/>
    </sheetView>
  </sheetViews>
  <sheetFormatPr defaultColWidth="12.5703125" defaultRowHeight="15.75" customHeight="1" x14ac:dyDescent="0.2"/>
  <cols>
    <col min="1" max="1" width="10.7109375" customWidth="1"/>
    <col min="2" max="2" width="9.5703125" customWidth="1"/>
    <col min="3" max="3" width="15.7109375" bestFit="1" customWidth="1"/>
    <col min="4" max="4" width="20.7109375" bestFit="1" customWidth="1"/>
    <col min="5" max="5" width="17" bestFit="1" customWidth="1"/>
    <col min="6" max="6" width="15.140625" bestFit="1" customWidth="1"/>
    <col min="7" max="7" width="8.7109375" bestFit="1" customWidth="1"/>
    <col min="8" max="9" width="9.7109375" bestFit="1" customWidth="1"/>
    <col min="10" max="10" width="14.28515625" bestFit="1" customWidth="1"/>
    <col min="11" max="11" width="11.7109375" bestFit="1" customWidth="1"/>
    <col min="12" max="12" width="10.28515625" bestFit="1" customWidth="1"/>
    <col min="13" max="13" width="11.7109375" bestFit="1" customWidth="1"/>
    <col min="14" max="14" width="13.85546875" bestFit="1" customWidth="1"/>
    <col min="15" max="15" width="15.7109375" bestFit="1" customWidth="1"/>
    <col min="16" max="17" width="13.85546875" bestFit="1" customWidth="1"/>
    <col min="18" max="18" width="18.85546875" bestFit="1" customWidth="1"/>
    <col min="19" max="19" width="21.85546875" bestFit="1" customWidth="1"/>
    <col min="20" max="24" width="5.28515625" bestFit="1" customWidth="1"/>
    <col min="25" max="25" width="11.7109375" bestFit="1" customWidth="1"/>
  </cols>
  <sheetData>
    <row r="1" spans="1:20" ht="12.75" x14ac:dyDescent="0.2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  <c r="K1" s="1" t="s">
        <v>1</v>
      </c>
      <c r="L1" s="12" t="s">
        <v>107</v>
      </c>
      <c r="M1" s="1" t="s">
        <v>2</v>
      </c>
      <c r="N1" s="1" t="s">
        <v>3</v>
      </c>
      <c r="O1" s="1" t="s">
        <v>5</v>
      </c>
      <c r="P1" s="1" t="s">
        <v>6</v>
      </c>
      <c r="Q1" s="1" t="s">
        <v>65</v>
      </c>
      <c r="R1" s="1" t="s">
        <v>66</v>
      </c>
      <c r="S1" s="1" t="s">
        <v>67</v>
      </c>
      <c r="T1" s="1" t="s">
        <v>68</v>
      </c>
    </row>
    <row r="2" spans="1:20" ht="12.75" x14ac:dyDescent="0.2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  <c r="K2" t="str">
        <f>VLOOKUP($B2,UserDetails.csv!$A$1:$I$11,2,FALSE)</f>
        <v>Alice Johnson</v>
      </c>
      <c r="L2" t="str">
        <f t="shared" ref="L2:L15" si="0">IF(M2&lt;=20, "Under 20", IF(M2&lt;=30, "21–30", IF(M2&lt;=40, "31–40", IF(M2&lt;=50, "41–50", "51+"))))</f>
        <v>21–30</v>
      </c>
      <c r="M2">
        <f>VLOOKUP($B2,UserDetails.csv!$A$1:$I$11,3,FALSE)</f>
        <v>28</v>
      </c>
      <c r="N2" t="str">
        <f>VLOOKUP($B2,UserDetails.csv!$A$1:$I$11,4,FALSE)</f>
        <v>New York</v>
      </c>
      <c r="O2" t="str">
        <f>VLOOKUP($B2,UserDetails.csv!$A$1:$I$11,6,FALSE)</f>
        <v>123-456-7890</v>
      </c>
      <c r="P2" t="str">
        <f>VLOOKUP($B2,UserDetails.csv!$A$1:$I$11,7,FALSE)</f>
        <v>alice@email.com</v>
      </c>
      <c r="Q2" s="5">
        <f>INDEX('CookingSessions.csv'!$E$1:$E$17,MATCH(B2,'CookingSessions.csv'!$B$1:$B$17,0))</f>
        <v>45627.791666666664</v>
      </c>
      <c r="R2" s="5">
        <f>INDEX('CookingSessions.csv'!$F$2:$F$17,MATCH(B2,'CookingSessions.csv'!B2:B17,0))</f>
        <v>45627.8125</v>
      </c>
      <c r="S2">
        <f>INDEX('CookingSessions.csv'!$G$2:$G$17,MATCH(B2,'CookingSessions.csv'!$B$2:$B$17,0))</f>
        <v>30</v>
      </c>
      <c r="T2">
        <f>INDEX('CookingSessions.csv'!$H$1:$H$18,MATCH(B2,'CookingSessions.csv'!$B$1:$B$17,0))</f>
        <v>4.5</v>
      </c>
    </row>
    <row r="3" spans="1:20" ht="12.75" x14ac:dyDescent="0.2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  <c r="K3" t="str">
        <f>VLOOKUP($B3,UserDetails.csv!$A$1:$I$11,2,FALSE)</f>
        <v>Bob Smith</v>
      </c>
      <c r="L3" t="str">
        <f t="shared" si="0"/>
        <v>31–40</v>
      </c>
      <c r="M3">
        <f>VLOOKUP($B3,UserDetails.csv!$A$1:$I$11,3,FALSE)</f>
        <v>35</v>
      </c>
      <c r="N3" t="str">
        <f>VLOOKUP($B3,UserDetails.csv!$A$1:$I$11,4,FALSE)</f>
        <v>Los Angeles</v>
      </c>
      <c r="O3" t="str">
        <f>VLOOKUP($B3,UserDetails.csv!$A$1:$I$11,6,FALSE)</f>
        <v>987-654-3210</v>
      </c>
      <c r="P3" t="str">
        <f>VLOOKUP($B3,UserDetails.csv!$A$1:$I$11,7,FALSE)</f>
        <v>bob@email.com</v>
      </c>
      <c r="Q3" s="5">
        <f>INDEX('CookingSessions.csv'!$E$1:$E$17,MATCH(B3,'CookingSessions.csv'!$B$1:$B$17,0))</f>
        <v>45627.5</v>
      </c>
      <c r="R3" s="5">
        <f>INDEX('CookingSessions.csv'!$F$2:$F$17,MATCH(B3,'CookingSessions.csv'!B3:B18,0))</f>
        <v>45631.819444444445</v>
      </c>
      <c r="S3">
        <f>INDEX('CookingSessions.csv'!$G$2:$G$17,MATCH(B3,'CookingSessions.csv'!$B$2:$B$17,0))</f>
        <v>20</v>
      </c>
      <c r="T3">
        <f>INDEX('CookingSessions.csv'!$H$1:$H$18,MATCH(B3,'CookingSessions.csv'!$B$1:$B$17,0))</f>
        <v>4</v>
      </c>
    </row>
    <row r="4" spans="1:20" ht="12.75" x14ac:dyDescent="0.2">
      <c r="A4" s="2">
        <v>1004</v>
      </c>
      <c r="B4" s="2" t="s">
        <v>9</v>
      </c>
      <c r="C4" s="3">
        <v>45628</v>
      </c>
      <c r="D4" s="2" t="s">
        <v>26</v>
      </c>
      <c r="E4" s="2" t="s">
        <v>76</v>
      </c>
      <c r="F4" s="2" t="s">
        <v>97</v>
      </c>
      <c r="G4" s="2">
        <v>8</v>
      </c>
      <c r="H4" s="2" t="s">
        <v>100</v>
      </c>
      <c r="I4" s="2">
        <v>4</v>
      </c>
      <c r="J4" s="2" t="s">
        <v>75</v>
      </c>
      <c r="K4" t="str">
        <f>VLOOKUP($B4,UserDetails.csv!$A$1:$I$11,2,FALSE)</f>
        <v>Alice Johnson</v>
      </c>
      <c r="L4" t="str">
        <f t="shared" si="0"/>
        <v>21–30</v>
      </c>
      <c r="M4">
        <f>VLOOKUP($B4,UserDetails.csv!$A$1:$I$11,3,FALSE)</f>
        <v>28</v>
      </c>
      <c r="N4" t="str">
        <f>VLOOKUP($B4,UserDetails.csv!$A$1:$I$11,4,FALSE)</f>
        <v>New York</v>
      </c>
      <c r="O4" t="str">
        <f>VLOOKUP($B4,UserDetails.csv!$A$1:$I$11,6,FALSE)</f>
        <v>123-456-7890</v>
      </c>
      <c r="P4" t="str">
        <f>VLOOKUP($B4,UserDetails.csv!$A$1:$I$11,7,FALSE)</f>
        <v>alice@email.com</v>
      </c>
      <c r="Q4" s="5">
        <f>INDEX('CookingSessions.csv'!$E$1:$E$17,MATCH(B4,'CookingSessions.csv'!$B$1:$B$17,0))</f>
        <v>45627.791666666664</v>
      </c>
      <c r="R4" s="5">
        <f>INDEX('CookingSessions.csv'!$F$2:$F$17,MATCH(B4,'CookingSessions.csv'!B4:B19,0))</f>
        <v>45627.8125</v>
      </c>
      <c r="S4">
        <f>INDEX('CookingSessions.csv'!$G$2:$G$17,MATCH(B4,'CookingSessions.csv'!$B$2:$B$17,0))</f>
        <v>30</v>
      </c>
      <c r="T4">
        <f>INDEX('CookingSessions.csv'!$H$1:$H$18,MATCH(B4,'CookingSessions.csv'!$B$1:$B$17,0))</f>
        <v>4.5</v>
      </c>
    </row>
    <row r="5" spans="1:20" ht="12.75" x14ac:dyDescent="0.2">
      <c r="A5" s="2">
        <v>1005</v>
      </c>
      <c r="B5" s="2" t="s">
        <v>27</v>
      </c>
      <c r="C5" s="3">
        <v>45629</v>
      </c>
      <c r="D5" s="2" t="s">
        <v>20</v>
      </c>
      <c r="E5" s="2" t="s">
        <v>72</v>
      </c>
      <c r="F5" s="2" t="s">
        <v>97</v>
      </c>
      <c r="G5" s="2">
        <v>9</v>
      </c>
      <c r="H5" s="2" t="s">
        <v>99</v>
      </c>
      <c r="I5" s="2">
        <v>4</v>
      </c>
      <c r="J5" s="2" t="s">
        <v>77</v>
      </c>
      <c r="K5" t="str">
        <f>VLOOKUP($B5,UserDetails.csv!$A$1:$I$11,2,FALSE)</f>
        <v>David Brown</v>
      </c>
      <c r="L5" t="str">
        <f t="shared" si="0"/>
        <v>21–30</v>
      </c>
      <c r="M5">
        <f>VLOOKUP($B5,UserDetails.csv!$A$1:$I$11,3,FALSE)</f>
        <v>27</v>
      </c>
      <c r="N5" t="str">
        <f>VLOOKUP($B5,UserDetails.csv!$A$1:$I$11,4,FALSE)</f>
        <v>San Francisco</v>
      </c>
      <c r="O5" t="str">
        <f>VLOOKUP($B5,UserDetails.csv!$A$1:$I$11,6,FALSE)</f>
        <v>444-333-2222</v>
      </c>
      <c r="P5" t="str">
        <f>VLOOKUP($B5,UserDetails.csv!$A$1:$I$11,7,FALSE)</f>
        <v>david@email.com</v>
      </c>
      <c r="Q5" s="5">
        <f>INDEX('CookingSessions.csv'!$E$1:$E$17,MATCH(B5,'CookingSessions.csv'!$B$1:$B$17,0))</f>
        <v>45629.541666666664</v>
      </c>
      <c r="R5" s="5">
        <f>INDEX('CookingSessions.csv'!$F$2:$F$17,MATCH(B5,'CookingSessions.csv'!B5:B20,0))</f>
        <v>45628.840277777781</v>
      </c>
      <c r="S5">
        <f>INDEX('CookingSessions.csv'!$G$2:$G$17,MATCH(B5,'CookingSessions.csv'!$B$2:$B$17,0))</f>
        <v>15</v>
      </c>
      <c r="T5">
        <f>INDEX('CookingSessions.csv'!$H$1:$H$18,MATCH(B5,'CookingSessions.csv'!$B$1:$B$17,0))</f>
        <v>4.7</v>
      </c>
    </row>
    <row r="6" spans="1:20" ht="12.75" x14ac:dyDescent="0.2">
      <c r="A6" s="2">
        <v>1006</v>
      </c>
      <c r="B6" s="2" t="s">
        <v>15</v>
      </c>
      <c r="C6" s="3">
        <v>45629</v>
      </c>
      <c r="D6" s="2" t="s">
        <v>14</v>
      </c>
      <c r="E6" s="2" t="s">
        <v>70</v>
      </c>
      <c r="F6" s="2" t="s">
        <v>97</v>
      </c>
      <c r="G6" s="2">
        <v>14</v>
      </c>
      <c r="H6" s="2" t="s">
        <v>98</v>
      </c>
      <c r="I6" s="2">
        <v>4</v>
      </c>
      <c r="J6" s="2" t="s">
        <v>78</v>
      </c>
      <c r="K6" t="str">
        <f>VLOOKUP($B6,UserDetails.csv!$A$1:$I$11,2,FALSE)</f>
        <v>Bob Smith</v>
      </c>
      <c r="L6" t="str">
        <f t="shared" si="0"/>
        <v>31–40</v>
      </c>
      <c r="M6">
        <f>VLOOKUP($B6,UserDetails.csv!$A$1:$I$11,3,FALSE)</f>
        <v>35</v>
      </c>
      <c r="N6" t="str">
        <f>VLOOKUP($B6,UserDetails.csv!$A$1:$I$11,4,FALSE)</f>
        <v>Los Angeles</v>
      </c>
      <c r="O6" t="str">
        <f>VLOOKUP($B6,UserDetails.csv!$A$1:$I$11,6,FALSE)</f>
        <v>987-654-3210</v>
      </c>
      <c r="P6" t="str">
        <f>VLOOKUP($B6,UserDetails.csv!$A$1:$I$11,7,FALSE)</f>
        <v>bob@email.com</v>
      </c>
      <c r="Q6" s="5">
        <f>INDEX('CookingSessions.csv'!$E$1:$E$17,MATCH(B6,'CookingSessions.csv'!$B$1:$B$17,0))</f>
        <v>45627.5</v>
      </c>
      <c r="R6" s="5">
        <f>INDEX('CookingSessions.csv'!$F$2:$F$17,MATCH(B6,'CookingSessions.csv'!B6:B21,0))</f>
        <v>45627.8125</v>
      </c>
      <c r="S6">
        <f>INDEX('CookingSessions.csv'!$G$2:$G$17,MATCH(B6,'CookingSessions.csv'!$B$2:$B$17,0))</f>
        <v>20</v>
      </c>
      <c r="T6">
        <f>INDEX('CookingSessions.csv'!$H$1:$H$18,MATCH(B6,'CookingSessions.csv'!$B$1:$B$17,0))</f>
        <v>4</v>
      </c>
    </row>
    <row r="7" spans="1:20" ht="12.75" x14ac:dyDescent="0.2">
      <c r="A7" s="2">
        <v>1007</v>
      </c>
      <c r="B7" s="2" t="s">
        <v>32</v>
      </c>
      <c r="C7" s="3">
        <v>45630</v>
      </c>
      <c r="D7" s="2" t="s">
        <v>14</v>
      </c>
      <c r="E7" s="2" t="s">
        <v>74</v>
      </c>
      <c r="F7" s="2" t="s">
        <v>97</v>
      </c>
      <c r="G7" s="2">
        <v>13.5</v>
      </c>
      <c r="H7" s="2" t="s">
        <v>98</v>
      </c>
      <c r="I7" s="2">
        <v>4</v>
      </c>
      <c r="J7" s="2" t="s">
        <v>79</v>
      </c>
      <c r="K7" t="str">
        <f>VLOOKUP($B7,UserDetails.csv!$A$1:$I$11,2,FALSE)</f>
        <v>Emma White</v>
      </c>
      <c r="L7" t="str">
        <f t="shared" si="0"/>
        <v>21–30</v>
      </c>
      <c r="M7">
        <f>VLOOKUP($B7,UserDetails.csv!$A$1:$I$11,3,FALSE)</f>
        <v>30</v>
      </c>
      <c r="N7" t="str">
        <f>VLOOKUP($B7,UserDetails.csv!$A$1:$I$11,4,FALSE)</f>
        <v>Seattle</v>
      </c>
      <c r="O7" t="str">
        <f>VLOOKUP($B7,UserDetails.csv!$A$1:$I$11,6,FALSE)</f>
        <v>777-888-9999</v>
      </c>
      <c r="P7" t="str">
        <f>VLOOKUP($B7,UserDetails.csv!$A$1:$I$11,7,FALSE)</f>
        <v>emma@email.com</v>
      </c>
      <c r="Q7" s="5">
        <f>INDEX('CookingSessions.csv'!$E$1:$E$17,MATCH(B7,'CookingSessions.csv'!$B$1:$B$17,0))</f>
        <v>45630.75</v>
      </c>
      <c r="R7" s="5">
        <f>INDEX('CookingSessions.csv'!$F$2:$F$17,MATCH(B7,'CookingSessions.csv'!B7:B22,0))</f>
        <v>45628.840277777781</v>
      </c>
      <c r="S7">
        <f>INDEX('CookingSessions.csv'!$G$2:$G$17,MATCH(B7,'CookingSessions.csv'!$B$2:$B$17,0))</f>
        <v>45</v>
      </c>
      <c r="T7">
        <f>INDEX('CookingSessions.csv'!$H$1:$H$18,MATCH(B7,'CookingSessions.csv'!$B$1:$B$17,0))</f>
        <v>4.5999999999999996</v>
      </c>
    </row>
    <row r="8" spans="1:20" ht="12.75" x14ac:dyDescent="0.2">
      <c r="A8" s="2">
        <v>1009</v>
      </c>
      <c r="B8" s="2" t="s">
        <v>9</v>
      </c>
      <c r="C8" s="3">
        <v>45631</v>
      </c>
      <c r="D8" s="2" t="s">
        <v>14</v>
      </c>
      <c r="E8" s="2" t="s">
        <v>74</v>
      </c>
      <c r="F8" s="2" t="s">
        <v>97</v>
      </c>
      <c r="G8" s="2">
        <v>12</v>
      </c>
      <c r="H8" s="2" t="s">
        <v>98</v>
      </c>
      <c r="I8" s="2">
        <v>5</v>
      </c>
      <c r="J8" s="2" t="s">
        <v>82</v>
      </c>
      <c r="K8" t="str">
        <f>VLOOKUP($B8,UserDetails.csv!$A$1:$I$11,2,FALSE)</f>
        <v>Alice Johnson</v>
      </c>
      <c r="L8" t="str">
        <f t="shared" si="0"/>
        <v>21–30</v>
      </c>
      <c r="M8">
        <f>VLOOKUP($B8,UserDetails.csv!$A$1:$I$11,3,FALSE)</f>
        <v>28</v>
      </c>
      <c r="N8" t="str">
        <f>VLOOKUP($B8,UserDetails.csv!$A$1:$I$11,4,FALSE)</f>
        <v>New York</v>
      </c>
      <c r="O8" t="str">
        <f>VLOOKUP($B8,UserDetails.csv!$A$1:$I$11,6,FALSE)</f>
        <v>123-456-7890</v>
      </c>
      <c r="P8" t="str">
        <f>VLOOKUP($B8,UserDetails.csv!$A$1:$I$11,7,FALSE)</f>
        <v>alice@email.com</v>
      </c>
      <c r="Q8" s="5">
        <f>INDEX('CookingSessions.csv'!$E$1:$E$17,MATCH(B8,'CookingSessions.csv'!$B$1:$B$17,0))</f>
        <v>45627.791666666664</v>
      </c>
      <c r="R8" s="5" t="e">
        <f>INDEX('CookingSessions.csv'!$F$2:$F$17,MATCH(B8,'CookingSessions.csv'!B8:B23,0))</f>
        <v>#N/A</v>
      </c>
      <c r="S8">
        <f>INDEX('CookingSessions.csv'!$G$2:$G$17,MATCH(B8,'CookingSessions.csv'!$B$2:$B$17,0))</f>
        <v>30</v>
      </c>
      <c r="T8">
        <f>INDEX('CookingSessions.csv'!$H$1:$H$18,MATCH(B8,'CookingSessions.csv'!$B$1:$B$17,0))</f>
        <v>4.5</v>
      </c>
    </row>
    <row r="9" spans="1:20" ht="12.75" x14ac:dyDescent="0.2">
      <c r="A9" s="2">
        <v>1010</v>
      </c>
      <c r="B9" s="2" t="s">
        <v>15</v>
      </c>
      <c r="C9" s="3">
        <v>45631</v>
      </c>
      <c r="D9" s="2" t="s">
        <v>26</v>
      </c>
      <c r="E9" s="2" t="s">
        <v>84</v>
      </c>
      <c r="F9" s="2" t="s">
        <v>97</v>
      </c>
      <c r="G9" s="2">
        <v>7</v>
      </c>
      <c r="H9" s="2" t="s">
        <v>100</v>
      </c>
      <c r="I9" s="2">
        <v>4</v>
      </c>
      <c r="J9" s="2" t="s">
        <v>83</v>
      </c>
      <c r="K9" t="str">
        <f>VLOOKUP($B9,UserDetails.csv!$A$1:$I$11,2,FALSE)</f>
        <v>Bob Smith</v>
      </c>
      <c r="L9" t="str">
        <f t="shared" si="0"/>
        <v>31–40</v>
      </c>
      <c r="M9">
        <f>VLOOKUP($B9,UserDetails.csv!$A$1:$I$11,3,FALSE)</f>
        <v>35</v>
      </c>
      <c r="N9" t="str">
        <f>VLOOKUP($B9,UserDetails.csv!$A$1:$I$11,4,FALSE)</f>
        <v>Los Angeles</v>
      </c>
      <c r="O9" t="str">
        <f>VLOOKUP($B9,UserDetails.csv!$A$1:$I$11,6,FALSE)</f>
        <v>987-654-3210</v>
      </c>
      <c r="P9" t="str">
        <f>VLOOKUP($B9,UserDetails.csv!$A$1:$I$11,7,FALSE)</f>
        <v>bob@email.com</v>
      </c>
      <c r="Q9" s="5">
        <f>INDEX('CookingSessions.csv'!$E$1:$E$17,MATCH(B9,'CookingSessions.csv'!$B$1:$B$17,0))</f>
        <v>45627.5</v>
      </c>
      <c r="R9" s="5" t="e">
        <f>INDEX('CookingSessions.csv'!$F$2:$F$17,MATCH(B9,'CookingSessions.csv'!B9:B24,0))</f>
        <v>#N/A</v>
      </c>
      <c r="S9">
        <f>INDEX('CookingSessions.csv'!$G$2:$G$17,MATCH(B9,'CookingSessions.csv'!$B$2:$B$17,0))</f>
        <v>20</v>
      </c>
      <c r="T9">
        <f>INDEX('CookingSessions.csv'!$H$1:$H$18,MATCH(B9,'CookingSessions.csv'!$B$1:$B$17,0))</f>
        <v>4</v>
      </c>
    </row>
    <row r="10" spans="1:20" ht="12.75" x14ac:dyDescent="0.2">
      <c r="A10" s="2">
        <v>1011</v>
      </c>
      <c r="B10" s="2" t="s">
        <v>21</v>
      </c>
      <c r="C10" s="3">
        <v>45632</v>
      </c>
      <c r="D10" s="2" t="s">
        <v>26</v>
      </c>
      <c r="E10" s="2" t="s">
        <v>76</v>
      </c>
      <c r="F10" s="2" t="s">
        <v>97</v>
      </c>
      <c r="G10" s="2">
        <v>8.5</v>
      </c>
      <c r="H10" s="2" t="s">
        <v>100</v>
      </c>
      <c r="I10" s="2">
        <v>4</v>
      </c>
      <c r="J10" s="2" t="s">
        <v>85</v>
      </c>
      <c r="K10" t="str">
        <f>VLOOKUP($B10,UserDetails.csv!$A$1:$I$11,2,FALSE)</f>
        <v>Charlie Lee</v>
      </c>
      <c r="L10" t="str">
        <f t="shared" si="0"/>
        <v>41–50</v>
      </c>
      <c r="M10">
        <f>VLOOKUP($B10,UserDetails.csv!$A$1:$I$11,3,FALSE)</f>
        <v>42</v>
      </c>
      <c r="N10" t="str">
        <f>VLOOKUP($B10,UserDetails.csv!$A$1:$I$11,4,FALSE)</f>
        <v>Chicago</v>
      </c>
      <c r="O10" t="str">
        <f>VLOOKUP($B10,UserDetails.csv!$A$1:$I$11,6,FALSE)</f>
        <v>555-123-4567</v>
      </c>
      <c r="P10" t="str">
        <f>VLOOKUP($B10,UserDetails.csv!$A$1:$I$11,7,FALSE)</f>
        <v>charlie@email.com</v>
      </c>
      <c r="Q10" s="5">
        <f>INDEX('CookingSessions.csv'!$E$1:$E$17,MATCH(B10,'CookingSessions.csv'!$B$1:$B$17,0))</f>
        <v>45628.8125</v>
      </c>
      <c r="R10" s="5">
        <f>INDEX('CookingSessions.csv'!$F$2:$F$17,MATCH(B10,'CookingSessions.csv'!B10:B25,0))</f>
        <v>45627.8125</v>
      </c>
      <c r="S10">
        <f>INDEX('CookingSessions.csv'!$G$2:$G$17,MATCH(B10,'CookingSessions.csv'!$B$2:$B$17,0))</f>
        <v>40</v>
      </c>
      <c r="T10">
        <f>INDEX('CookingSessions.csv'!$H$1:$H$18,MATCH(B10,'CookingSessions.csv'!$B$1:$B$17,0))</f>
        <v>4.8</v>
      </c>
    </row>
    <row r="11" spans="1:20" ht="12.75" x14ac:dyDescent="0.2">
      <c r="A11" s="2">
        <v>1012</v>
      </c>
      <c r="B11" s="2" t="s">
        <v>27</v>
      </c>
      <c r="C11" s="3">
        <v>45632</v>
      </c>
      <c r="D11" s="2" t="s">
        <v>14</v>
      </c>
      <c r="E11" s="2" t="s">
        <v>70</v>
      </c>
      <c r="F11" s="2" t="s">
        <v>97</v>
      </c>
      <c r="G11" s="2">
        <v>12.5</v>
      </c>
      <c r="H11" s="2" t="s">
        <v>98</v>
      </c>
      <c r="I11" s="2">
        <v>4</v>
      </c>
      <c r="J11" s="2" t="s">
        <v>86</v>
      </c>
      <c r="K11" t="str">
        <f>VLOOKUP($B11,UserDetails.csv!$A$1:$I$11,2,FALSE)</f>
        <v>David Brown</v>
      </c>
      <c r="L11" t="str">
        <f t="shared" si="0"/>
        <v>21–30</v>
      </c>
      <c r="M11">
        <f>VLOOKUP($B11,UserDetails.csv!$A$1:$I$11,3,FALSE)</f>
        <v>27</v>
      </c>
      <c r="N11" t="str">
        <f>VLOOKUP($B11,UserDetails.csv!$A$1:$I$11,4,FALSE)</f>
        <v>San Francisco</v>
      </c>
      <c r="O11" t="str">
        <f>VLOOKUP($B11,UserDetails.csv!$A$1:$I$11,6,FALSE)</f>
        <v>444-333-2222</v>
      </c>
      <c r="P11" t="str">
        <f>VLOOKUP($B11,UserDetails.csv!$A$1:$I$11,7,FALSE)</f>
        <v>david@email.com</v>
      </c>
      <c r="Q11" s="5">
        <f>INDEX('CookingSessions.csv'!$E$1:$E$17,MATCH(B11,'CookingSessions.csv'!$B$1:$B$17,0))</f>
        <v>45629.541666666664</v>
      </c>
      <c r="R11" s="5">
        <f>INDEX('CookingSessions.csv'!$F$2:$F$17,MATCH(B11,'CookingSessions.csv'!B11:B26,0))</f>
        <v>45627.8125</v>
      </c>
      <c r="S11">
        <f>INDEX('CookingSessions.csv'!$G$2:$G$17,MATCH(B11,'CookingSessions.csv'!$B$2:$B$17,0))</f>
        <v>15</v>
      </c>
      <c r="T11">
        <f>INDEX('CookingSessions.csv'!$H$1:$H$18,MATCH(B11,'CookingSessions.csv'!$B$1:$B$17,0))</f>
        <v>4.7</v>
      </c>
    </row>
    <row r="12" spans="1:20" ht="12.75" x14ac:dyDescent="0.2">
      <c r="A12" s="2">
        <v>1013</v>
      </c>
      <c r="B12" s="2" t="s">
        <v>32</v>
      </c>
      <c r="C12" s="3">
        <v>45633</v>
      </c>
      <c r="D12" s="2" t="s">
        <v>20</v>
      </c>
      <c r="E12" s="2" t="s">
        <v>72</v>
      </c>
      <c r="F12" s="2" t="s">
        <v>97</v>
      </c>
      <c r="G12" s="2">
        <v>9</v>
      </c>
      <c r="H12" s="2" t="s">
        <v>99</v>
      </c>
      <c r="I12" s="2">
        <v>4</v>
      </c>
      <c r="J12" s="2" t="s">
        <v>87</v>
      </c>
      <c r="K12" t="str">
        <f>VLOOKUP($B12,UserDetails.csv!$A$1:$I$11,2,FALSE)</f>
        <v>Emma White</v>
      </c>
      <c r="L12" t="str">
        <f t="shared" si="0"/>
        <v>21–30</v>
      </c>
      <c r="M12">
        <f>VLOOKUP($B12,UserDetails.csv!$A$1:$I$11,3,FALSE)</f>
        <v>30</v>
      </c>
      <c r="N12" t="str">
        <f>VLOOKUP($B12,UserDetails.csv!$A$1:$I$11,4,FALSE)</f>
        <v>Seattle</v>
      </c>
      <c r="O12" t="str">
        <f>VLOOKUP($B12,UserDetails.csv!$A$1:$I$11,6,FALSE)</f>
        <v>777-888-9999</v>
      </c>
      <c r="P12" t="str">
        <f>VLOOKUP($B12,UserDetails.csv!$A$1:$I$11,7,FALSE)</f>
        <v>emma@email.com</v>
      </c>
      <c r="Q12" s="5">
        <f>INDEX('CookingSessions.csv'!$E$1:$E$17,MATCH(B12,'CookingSessions.csv'!$B$1:$B$17,0))</f>
        <v>45630.75</v>
      </c>
      <c r="R12" s="5">
        <f>INDEX('CookingSessions.csv'!$F$2:$F$17,MATCH(B12,'CookingSessions.csv'!B12:B27,0))</f>
        <v>45628.333333333336</v>
      </c>
      <c r="S12">
        <f>INDEX('CookingSessions.csv'!$G$2:$G$17,MATCH(B12,'CookingSessions.csv'!$B$2:$B$17,0))</f>
        <v>45</v>
      </c>
      <c r="T12">
        <f>INDEX('CookingSessions.csv'!$H$1:$H$18,MATCH(B12,'CookingSessions.csv'!$B$1:$B$17,0))</f>
        <v>4.5999999999999996</v>
      </c>
    </row>
    <row r="13" spans="1:20" ht="12.75" x14ac:dyDescent="0.2">
      <c r="A13" s="2">
        <v>1014</v>
      </c>
      <c r="B13" s="2" t="s">
        <v>37</v>
      </c>
      <c r="C13" s="3">
        <v>45633</v>
      </c>
      <c r="D13" s="2" t="s">
        <v>14</v>
      </c>
      <c r="E13" s="2" t="s">
        <v>74</v>
      </c>
      <c r="F13" s="2" t="s">
        <v>97</v>
      </c>
      <c r="G13" s="2">
        <v>13</v>
      </c>
      <c r="H13" s="2" t="s">
        <v>98</v>
      </c>
      <c r="I13" s="2">
        <v>5</v>
      </c>
      <c r="J13" s="2" t="s">
        <v>88</v>
      </c>
      <c r="K13" t="str">
        <f>VLOOKUP($B13,UserDetails.csv!$A$1:$I$11,2,FALSE)</f>
        <v>Frank Green</v>
      </c>
      <c r="L13" t="str">
        <f t="shared" si="0"/>
        <v>21–30</v>
      </c>
      <c r="M13">
        <f>VLOOKUP($B13,UserDetails.csv!$A$1:$I$11,3,FALSE)</f>
        <v>25</v>
      </c>
      <c r="N13" t="str">
        <f>VLOOKUP($B13,UserDetails.csv!$A$1:$I$11,4,FALSE)</f>
        <v>Austin</v>
      </c>
      <c r="O13" t="str">
        <f>VLOOKUP($B13,UserDetails.csv!$A$1:$I$11,6,FALSE)</f>
        <v>888-777-6666</v>
      </c>
      <c r="P13" t="str">
        <f>VLOOKUP($B13,UserDetails.csv!$A$1:$I$11,7,FALSE)</f>
        <v>frank@email.com</v>
      </c>
      <c r="Q13" s="5">
        <f>INDEX('CookingSessions.csv'!$E$1:$E$17,MATCH(B13,'CookingSessions.csv'!$B$1:$B$17,0))</f>
        <v>45633.75</v>
      </c>
      <c r="R13" s="5">
        <f>INDEX('CookingSessions.csv'!$F$2:$F$17,MATCH(B13,'CookingSessions.csv'!B13:B28,0))</f>
        <v>45631.819444444445</v>
      </c>
      <c r="S13">
        <f>INDEX('CookingSessions.csv'!$G$2:$G$17,MATCH(B13,'CookingSessions.csv'!$B$2:$B$17,0))</f>
        <v>45</v>
      </c>
      <c r="T13">
        <f>INDEX('CookingSessions.csv'!$H$1:$H$18,MATCH(B13,'CookingSessions.csv'!$B$1:$B$17,0))</f>
        <v>4.8</v>
      </c>
    </row>
    <row r="14" spans="1:20" ht="12.75" x14ac:dyDescent="0.2">
      <c r="A14" s="2">
        <v>1015</v>
      </c>
      <c r="B14" s="2" t="s">
        <v>42</v>
      </c>
      <c r="C14" s="3">
        <v>45634</v>
      </c>
      <c r="D14" s="2" t="s">
        <v>14</v>
      </c>
      <c r="E14" s="2" t="s">
        <v>70</v>
      </c>
      <c r="F14" s="2" t="s">
        <v>97</v>
      </c>
      <c r="G14" s="2">
        <v>14</v>
      </c>
      <c r="H14" s="2" t="s">
        <v>98</v>
      </c>
      <c r="I14" s="2">
        <v>5</v>
      </c>
      <c r="J14" s="2" t="s">
        <v>89</v>
      </c>
      <c r="K14" t="str">
        <f>VLOOKUP($B14,UserDetails.csv!$A$1:$I$11,2,FALSE)</f>
        <v>Grace King</v>
      </c>
      <c r="L14" t="str">
        <f t="shared" si="0"/>
        <v>31–40</v>
      </c>
      <c r="M14">
        <f>VLOOKUP($B14,UserDetails.csv!$A$1:$I$11,3,FALSE)</f>
        <v>38</v>
      </c>
      <c r="N14" t="str">
        <f>VLOOKUP($B14,UserDetails.csv!$A$1:$I$11,4,FALSE)</f>
        <v>Boston</v>
      </c>
      <c r="O14" t="str">
        <f>VLOOKUP($B14,UserDetails.csv!$A$1:$I$11,6,FALSE)</f>
        <v>999-888-7777</v>
      </c>
      <c r="P14" t="str">
        <f>VLOOKUP($B14,UserDetails.csv!$A$1:$I$11,7,FALSE)</f>
        <v>grace@email.com</v>
      </c>
      <c r="Q14" s="5">
        <f>INDEX('CookingSessions.csv'!$E$1:$E$17,MATCH(B14,'CookingSessions.csv'!$B$1:$B$17,0))</f>
        <v>45634.8125</v>
      </c>
      <c r="R14" s="5">
        <f>INDEX('CookingSessions.csv'!$F$2:$F$17,MATCH(B14,'CookingSessions.csv'!B14:B29,0))</f>
        <v>45631.819444444445</v>
      </c>
      <c r="S14">
        <f>INDEX('CookingSessions.csv'!$G$2:$G$17,MATCH(B14,'CookingSessions.csv'!$B$2:$B$17,0))</f>
        <v>40</v>
      </c>
      <c r="T14">
        <f>INDEX('CookingSessions.csv'!$H$1:$H$18,MATCH(B14,'CookingSessions.csv'!$B$1:$B$17,0))</f>
        <v>5</v>
      </c>
    </row>
    <row r="15" spans="1:20" ht="12.75" x14ac:dyDescent="0.2">
      <c r="A15" s="2">
        <v>1016</v>
      </c>
      <c r="B15" s="2" t="s">
        <v>47</v>
      </c>
      <c r="C15" s="3">
        <v>45634</v>
      </c>
      <c r="D15" s="2" t="s">
        <v>20</v>
      </c>
      <c r="E15" s="2" t="s">
        <v>81</v>
      </c>
      <c r="F15" s="2" t="s">
        <v>97</v>
      </c>
      <c r="G15" s="2">
        <v>11</v>
      </c>
      <c r="H15" s="2" t="s">
        <v>99</v>
      </c>
      <c r="I15" s="2">
        <v>4</v>
      </c>
      <c r="J15" s="2" t="s">
        <v>90</v>
      </c>
      <c r="K15" t="str">
        <f>VLOOKUP($B15,UserDetails.csv!$A$1:$I$11,2,FALSE)</f>
        <v>Henry Lee</v>
      </c>
      <c r="L15" t="str">
        <f t="shared" si="0"/>
        <v>31–40</v>
      </c>
      <c r="M15">
        <f>VLOOKUP($B15,UserDetails.csv!$A$1:$I$11,3,FALSE)</f>
        <v>31</v>
      </c>
      <c r="N15" t="str">
        <f>VLOOKUP($B15,UserDetails.csv!$A$1:$I$11,4,FALSE)</f>
        <v>Miami</v>
      </c>
      <c r="O15" t="str">
        <f>VLOOKUP($B15,UserDetails.csv!$A$1:$I$11,6,FALSE)</f>
        <v>101-202-3030</v>
      </c>
      <c r="P15" t="str">
        <f>VLOOKUP($B15,UserDetails.csv!$A$1:$I$11,7,FALSE)</f>
        <v>henry@email.com</v>
      </c>
      <c r="Q15" s="5">
        <f>INDEX('CookingSessions.csv'!$E$1:$E$17,MATCH(B15,'CookingSessions.csv'!$B$1:$B$17,0))</f>
        <v>45634.5625</v>
      </c>
      <c r="R15" s="5">
        <f>INDEX('CookingSessions.csv'!$F$2:$F$17,MATCH(B15,'CookingSessions.csv'!B15:B30,0))</f>
        <v>45631.819444444445</v>
      </c>
      <c r="S15">
        <f>INDEX('CookingSessions.csv'!$G$2:$G$17,MATCH(B15,'CookingSessions.csv'!$B$2:$B$17,0))</f>
        <v>20</v>
      </c>
      <c r="T15">
        <f>INDEX('CookingSessions.csv'!$H$1:$H$18,MATCH(B15,'CookingSessions.csv'!$B$1:$B$17,0))</f>
        <v>4.3</v>
      </c>
    </row>
    <row r="27" spans="3:19" ht="15.75" customHeight="1" x14ac:dyDescent="0.2">
      <c r="M27" s="6"/>
      <c r="N27" s="6" t="s">
        <v>103</v>
      </c>
    </row>
    <row r="28" spans="3:19" ht="15.75" customHeight="1" x14ac:dyDescent="0.2">
      <c r="N28" t="s">
        <v>72</v>
      </c>
      <c r="O28" t="s">
        <v>74</v>
      </c>
      <c r="P28" t="s">
        <v>84</v>
      </c>
      <c r="Q28" t="s">
        <v>76</v>
      </c>
      <c r="R28" t="s">
        <v>70</v>
      </c>
      <c r="S28" t="s">
        <v>81</v>
      </c>
    </row>
    <row r="29" spans="3:19" ht="15.75" customHeight="1" x14ac:dyDescent="0.2">
      <c r="M29" t="s">
        <v>106</v>
      </c>
      <c r="N29" s="13">
        <v>3</v>
      </c>
      <c r="O29" s="13">
        <v>3</v>
      </c>
      <c r="P29" s="13">
        <v>1</v>
      </c>
      <c r="Q29" s="13">
        <v>2</v>
      </c>
      <c r="R29" s="13">
        <v>4</v>
      </c>
      <c r="S29" s="13">
        <v>1</v>
      </c>
    </row>
    <row r="30" spans="3:19" ht="15.75" customHeight="1" x14ac:dyDescent="0.25">
      <c r="C30" s="28" t="s">
        <v>142</v>
      </c>
    </row>
    <row r="32" spans="3:19" ht="15.75" customHeight="1" x14ac:dyDescent="0.25">
      <c r="C32" s="29" t="s">
        <v>112</v>
      </c>
    </row>
    <row r="34" spans="2:9" ht="15.75" customHeight="1" x14ac:dyDescent="0.2">
      <c r="B34">
        <v>1</v>
      </c>
      <c r="C34" s="16" t="s">
        <v>145</v>
      </c>
    </row>
    <row r="36" spans="2:9" ht="15.75" customHeight="1" x14ac:dyDescent="0.2">
      <c r="B36">
        <v>2</v>
      </c>
      <c r="C36" s="16" t="s">
        <v>143</v>
      </c>
    </row>
    <row r="37" spans="2:9" ht="15.75" customHeight="1" x14ac:dyDescent="0.2">
      <c r="C37" s="15" t="s">
        <v>113</v>
      </c>
    </row>
    <row r="39" spans="2:9" ht="15.75" customHeight="1" x14ac:dyDescent="0.2">
      <c r="B39">
        <v>3</v>
      </c>
      <c r="C39" s="16" t="s">
        <v>144</v>
      </c>
    </row>
    <row r="41" spans="2:9" ht="15.75" customHeight="1" x14ac:dyDescent="0.25">
      <c r="C41" s="17"/>
      <c r="D41" s="24" t="s">
        <v>152</v>
      </c>
      <c r="E41" s="17"/>
      <c r="F41" s="17"/>
      <c r="G41" s="17"/>
      <c r="H41" s="17"/>
      <c r="I41" s="17"/>
    </row>
    <row r="42" spans="2:9" ht="15.75" customHeight="1" x14ac:dyDescent="0.2">
      <c r="C42" s="17"/>
      <c r="D42" s="22" t="s">
        <v>153</v>
      </c>
      <c r="E42" s="17"/>
      <c r="F42" s="17"/>
      <c r="G42" s="17"/>
      <c r="H42" s="17"/>
      <c r="I42" s="17"/>
    </row>
    <row r="43" spans="2:9" ht="15.75" customHeight="1" x14ac:dyDescent="0.2">
      <c r="C43" s="17">
        <v>1</v>
      </c>
      <c r="D43" s="17" t="s">
        <v>155</v>
      </c>
      <c r="E43" s="17"/>
      <c r="F43" s="17"/>
      <c r="G43" s="17"/>
      <c r="H43" s="17"/>
      <c r="I43" s="17"/>
    </row>
    <row r="44" spans="2:9" ht="15.75" customHeight="1" x14ac:dyDescent="0.2">
      <c r="C44" s="17"/>
      <c r="D44" s="17"/>
      <c r="E44" s="17"/>
      <c r="F44" s="17"/>
      <c r="G44" s="17"/>
      <c r="H44" s="17"/>
      <c r="I44" s="17"/>
    </row>
    <row r="45" spans="2:9" ht="15.75" customHeight="1" x14ac:dyDescent="0.2">
      <c r="C45" s="17">
        <v>2</v>
      </c>
      <c r="D45" s="17" t="s">
        <v>154</v>
      </c>
      <c r="E45" s="17"/>
      <c r="F45" s="17"/>
      <c r="G45" s="17"/>
      <c r="H45" s="17"/>
      <c r="I45" s="17"/>
    </row>
    <row r="46" spans="2:9" ht="15.75" customHeight="1" x14ac:dyDescent="0.2">
      <c r="C46" s="17"/>
      <c r="D46" s="17"/>
      <c r="E46" s="17"/>
      <c r="F46" s="17"/>
      <c r="G46" s="17"/>
      <c r="H46" s="17"/>
      <c r="I46" s="17"/>
    </row>
    <row r="47" spans="2:9" ht="15.75" customHeight="1" x14ac:dyDescent="0.2">
      <c r="C47">
        <v>3</v>
      </c>
      <c r="D47" s="17" t="s">
        <v>156</v>
      </c>
    </row>
    <row r="54" spans="3:17" ht="15.75" customHeight="1" x14ac:dyDescent="0.25">
      <c r="D54" s="28" t="s">
        <v>148</v>
      </c>
    </row>
    <row r="55" spans="3:17" ht="15.75" customHeight="1" x14ac:dyDescent="0.2">
      <c r="C55">
        <v>1</v>
      </c>
      <c r="D55" s="16" t="s">
        <v>149</v>
      </c>
    </row>
    <row r="57" spans="3:17" ht="15.75" customHeight="1" x14ac:dyDescent="0.2">
      <c r="C57">
        <v>2</v>
      </c>
      <c r="D57" s="16" t="s">
        <v>150</v>
      </c>
    </row>
    <row r="60" spans="3:17" ht="15.75" customHeight="1" x14ac:dyDescent="0.25">
      <c r="D60" s="26"/>
      <c r="P60" s="6" t="s">
        <v>101</v>
      </c>
      <c r="Q60" t="s">
        <v>147</v>
      </c>
    </row>
    <row r="61" spans="3:17" ht="15.75" customHeight="1" x14ac:dyDescent="0.25">
      <c r="D61" s="18"/>
      <c r="P61" s="7" t="s">
        <v>26</v>
      </c>
      <c r="Q61" s="13">
        <v>3</v>
      </c>
    </row>
    <row r="62" spans="3:17" ht="15.75" customHeight="1" x14ac:dyDescent="0.2">
      <c r="D62" s="15"/>
      <c r="P62" s="7" t="s">
        <v>14</v>
      </c>
      <c r="Q62" s="13">
        <v>7</v>
      </c>
    </row>
    <row r="63" spans="3:17" ht="15.75" customHeight="1" x14ac:dyDescent="0.2">
      <c r="P63" s="7" t="s">
        <v>20</v>
      </c>
      <c r="Q63" s="13">
        <v>4</v>
      </c>
    </row>
    <row r="64" spans="3:17" ht="15.75" customHeight="1" x14ac:dyDescent="0.2">
      <c r="C64" s="14"/>
      <c r="D64" s="15"/>
      <c r="P64" s="7" t="s">
        <v>102</v>
      </c>
      <c r="Q64" s="13">
        <v>14</v>
      </c>
    </row>
    <row r="74" spans="9:18" ht="15.75" customHeight="1" x14ac:dyDescent="0.2">
      <c r="I74" t="s">
        <v>1</v>
      </c>
      <c r="J74" t="s">
        <v>107</v>
      </c>
    </row>
    <row r="75" spans="9:18" ht="15.75" customHeight="1" x14ac:dyDescent="0.2">
      <c r="I75" t="s">
        <v>10</v>
      </c>
      <c r="J75" t="s">
        <v>108</v>
      </c>
    </row>
    <row r="76" spans="9:18" ht="15.75" customHeight="1" x14ac:dyDescent="0.2">
      <c r="I76" t="s">
        <v>16</v>
      </c>
      <c r="J76" t="s">
        <v>109</v>
      </c>
      <c r="Q76" s="6" t="s">
        <v>101</v>
      </c>
      <c r="R76" t="s">
        <v>146</v>
      </c>
    </row>
    <row r="77" spans="9:18" ht="15.75" customHeight="1" x14ac:dyDescent="0.2">
      <c r="I77" t="s">
        <v>10</v>
      </c>
      <c r="J77" t="s">
        <v>108</v>
      </c>
      <c r="Q77" s="7" t="s">
        <v>108</v>
      </c>
      <c r="R77" s="13">
        <v>8</v>
      </c>
    </row>
    <row r="78" spans="9:18" ht="15.75" customHeight="1" x14ac:dyDescent="0.2">
      <c r="I78" t="s">
        <v>28</v>
      </c>
      <c r="J78" t="s">
        <v>108</v>
      </c>
      <c r="Q78" s="7" t="s">
        <v>109</v>
      </c>
      <c r="R78" s="13">
        <v>5</v>
      </c>
    </row>
    <row r="79" spans="9:18" ht="15.75" customHeight="1" x14ac:dyDescent="0.2">
      <c r="I79" t="s">
        <v>16</v>
      </c>
      <c r="J79" t="s">
        <v>109</v>
      </c>
      <c r="Q79" s="7" t="s">
        <v>110</v>
      </c>
      <c r="R79" s="13">
        <v>1</v>
      </c>
    </row>
    <row r="80" spans="9:18" ht="15.75" customHeight="1" x14ac:dyDescent="0.2">
      <c r="I80" t="s">
        <v>33</v>
      </c>
      <c r="J80" t="s">
        <v>108</v>
      </c>
      <c r="Q80" s="7" t="s">
        <v>102</v>
      </c>
      <c r="R80" s="13">
        <v>14</v>
      </c>
    </row>
    <row r="81" spans="9:10" ht="15.75" customHeight="1" x14ac:dyDescent="0.2">
      <c r="I81" t="s">
        <v>10</v>
      </c>
      <c r="J81" t="s">
        <v>108</v>
      </c>
    </row>
    <row r="82" spans="9:10" ht="15.75" customHeight="1" x14ac:dyDescent="0.2">
      <c r="I82" t="s">
        <v>16</v>
      </c>
      <c r="J82" t="s">
        <v>109</v>
      </c>
    </row>
    <row r="83" spans="9:10" ht="15.75" customHeight="1" x14ac:dyDescent="0.2">
      <c r="I83" t="s">
        <v>22</v>
      </c>
      <c r="J83" t="s">
        <v>110</v>
      </c>
    </row>
    <row r="84" spans="9:10" ht="15.75" customHeight="1" x14ac:dyDescent="0.2">
      <c r="I84" t="s">
        <v>28</v>
      </c>
      <c r="J84" t="s">
        <v>108</v>
      </c>
    </row>
    <row r="85" spans="9:10" ht="15.75" customHeight="1" x14ac:dyDescent="0.2">
      <c r="I85" t="s">
        <v>33</v>
      </c>
      <c r="J85" t="s">
        <v>108</v>
      </c>
    </row>
    <row r="86" spans="9:10" ht="15.75" customHeight="1" x14ac:dyDescent="0.2">
      <c r="I86" t="s">
        <v>38</v>
      </c>
      <c r="J86" t="s">
        <v>108</v>
      </c>
    </row>
    <row r="87" spans="9:10" ht="15.75" customHeight="1" x14ac:dyDescent="0.2">
      <c r="I87" t="s">
        <v>43</v>
      </c>
      <c r="J87" t="s">
        <v>109</v>
      </c>
    </row>
    <row r="88" spans="9:10" ht="15.75" customHeight="1" x14ac:dyDescent="0.2">
      <c r="I88" t="s">
        <v>48</v>
      </c>
      <c r="J88" t="s">
        <v>109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E286-8667-4D47-9240-AFBA8B12BE83}">
  <dimension ref="A1:B18"/>
  <sheetViews>
    <sheetView workbookViewId="0">
      <selection activeCell="H32" sqref="H32"/>
    </sheetView>
  </sheetViews>
  <sheetFormatPr defaultRowHeight="12.75" x14ac:dyDescent="0.2"/>
  <cols>
    <col min="1" max="1" width="24.85546875" bestFit="1" customWidth="1"/>
    <col min="2" max="2" width="22" bestFit="1" customWidth="1"/>
    <col min="3" max="3" width="7" bestFit="1" customWidth="1"/>
    <col min="4" max="4" width="6.5703125" bestFit="1" customWidth="1"/>
    <col min="5" max="5" width="11.7109375" bestFit="1" customWidth="1"/>
  </cols>
  <sheetData>
    <row r="1" spans="1:2" x14ac:dyDescent="0.2">
      <c r="A1" s="6" t="s">
        <v>64</v>
      </c>
      <c r="B1" t="s">
        <v>20</v>
      </c>
    </row>
    <row r="3" spans="1:2" x14ac:dyDescent="0.2">
      <c r="A3" s="6" t="s">
        <v>157</v>
      </c>
      <c r="B3" t="s">
        <v>147</v>
      </c>
    </row>
    <row r="4" spans="1:2" x14ac:dyDescent="0.2">
      <c r="A4" s="7" t="s">
        <v>17</v>
      </c>
      <c r="B4" s="13">
        <v>1</v>
      </c>
    </row>
    <row r="5" spans="1:2" x14ac:dyDescent="0.2">
      <c r="A5" s="7" t="s">
        <v>49</v>
      </c>
      <c r="B5" s="13">
        <v>1</v>
      </c>
    </row>
    <row r="6" spans="1:2" x14ac:dyDescent="0.2">
      <c r="A6" s="7" t="s">
        <v>29</v>
      </c>
      <c r="B6" s="13">
        <v>1</v>
      </c>
    </row>
    <row r="7" spans="1:2" x14ac:dyDescent="0.2">
      <c r="A7" s="7" t="s">
        <v>34</v>
      </c>
      <c r="B7" s="13">
        <v>1</v>
      </c>
    </row>
    <row r="8" spans="1:2" x14ac:dyDescent="0.2">
      <c r="A8" s="7" t="s">
        <v>102</v>
      </c>
      <c r="B8" s="13">
        <v>4</v>
      </c>
    </row>
    <row r="10" spans="1:2" ht="19.5" x14ac:dyDescent="0.25">
      <c r="A10" s="31" t="s">
        <v>158</v>
      </c>
    </row>
    <row r="12" spans="1:2" x14ac:dyDescent="0.2">
      <c r="A12" s="14" t="s">
        <v>159</v>
      </c>
    </row>
    <row r="14" spans="1:2" x14ac:dyDescent="0.2">
      <c r="A14" s="14" t="s">
        <v>160</v>
      </c>
    </row>
    <row r="16" spans="1:2" x14ac:dyDescent="0.2">
      <c r="A16" s="15" t="s">
        <v>161</v>
      </c>
    </row>
    <row r="18" spans="1:1" x14ac:dyDescent="0.2">
      <c r="A18" s="15" t="s">
        <v>162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3F78-80DA-41AD-9C42-89E28FCD4938}">
  <dimension ref="E11:Q64"/>
  <sheetViews>
    <sheetView topLeftCell="D8" workbookViewId="0">
      <selection activeCell="I48" sqref="I48"/>
    </sheetView>
  </sheetViews>
  <sheetFormatPr defaultRowHeight="12.75" x14ac:dyDescent="0.2"/>
  <cols>
    <col min="13" max="13" width="11.7109375" bestFit="1" customWidth="1"/>
    <col min="18" max="18" width="13.85546875" bestFit="1" customWidth="1"/>
    <col min="19" max="19" width="7.7109375" bestFit="1" customWidth="1"/>
  </cols>
  <sheetData>
    <row r="11" spans="5:15" ht="38.25" x14ac:dyDescent="0.2">
      <c r="E11" s="6" t="s">
        <v>101</v>
      </c>
      <c r="F11" s="9" t="s">
        <v>105</v>
      </c>
      <c r="G11" s="6" t="s">
        <v>101</v>
      </c>
      <c r="H11" s="9" t="s">
        <v>104</v>
      </c>
    </row>
    <row r="12" spans="5:15" ht="38.25" x14ac:dyDescent="0.2">
      <c r="E12" s="7" t="s">
        <v>9</v>
      </c>
      <c r="F12">
        <v>12</v>
      </c>
      <c r="G12" s="7" t="s">
        <v>9</v>
      </c>
      <c r="H12">
        <v>3</v>
      </c>
      <c r="M12" s="8" t="s">
        <v>101</v>
      </c>
      <c r="N12" s="11" t="s">
        <v>105</v>
      </c>
      <c r="O12" s="11" t="s">
        <v>104</v>
      </c>
    </row>
    <row r="13" spans="5:15" x14ac:dyDescent="0.2">
      <c r="E13" s="7" t="s">
        <v>15</v>
      </c>
      <c r="F13">
        <v>8</v>
      </c>
      <c r="G13" s="7" t="s">
        <v>15</v>
      </c>
      <c r="H13">
        <v>3</v>
      </c>
      <c r="M13" s="7" t="s">
        <v>9</v>
      </c>
      <c r="N13">
        <f>VLOOKUP($M13,$E$11:$H$22,2,FALSE)</f>
        <v>12</v>
      </c>
      <c r="O13">
        <f>VLOOKUP($M13,$E$11:$H$22,4,FALSE)</f>
        <v>3</v>
      </c>
    </row>
    <row r="14" spans="5:15" x14ac:dyDescent="0.2">
      <c r="E14" s="7" t="s">
        <v>21</v>
      </c>
      <c r="F14">
        <v>15</v>
      </c>
      <c r="G14" s="7" t="s">
        <v>21</v>
      </c>
      <c r="H14">
        <v>3</v>
      </c>
      <c r="M14" s="7" t="s">
        <v>15</v>
      </c>
      <c r="N14">
        <f t="shared" ref="N14:N22" si="0">VLOOKUP($M14,$E$11:$H$22,2,FALSE)</f>
        <v>8</v>
      </c>
      <c r="O14">
        <f t="shared" ref="O14:O20" si="1">VLOOKUP($M14,$E$11:$H$22,4,FALSE)</f>
        <v>3</v>
      </c>
    </row>
    <row r="15" spans="5:15" x14ac:dyDescent="0.2">
      <c r="E15" s="7" t="s">
        <v>27</v>
      </c>
      <c r="F15">
        <v>10</v>
      </c>
      <c r="G15" s="7" t="s">
        <v>27</v>
      </c>
      <c r="H15">
        <v>2</v>
      </c>
      <c r="M15" s="7" t="s">
        <v>21</v>
      </c>
      <c r="N15">
        <f t="shared" si="0"/>
        <v>15</v>
      </c>
      <c r="O15">
        <f t="shared" si="1"/>
        <v>3</v>
      </c>
    </row>
    <row r="16" spans="5:15" x14ac:dyDescent="0.2">
      <c r="E16" s="7" t="s">
        <v>32</v>
      </c>
      <c r="F16">
        <v>9</v>
      </c>
      <c r="G16" s="7" t="s">
        <v>32</v>
      </c>
      <c r="H16">
        <v>2</v>
      </c>
      <c r="M16" s="7" t="s">
        <v>27</v>
      </c>
      <c r="N16">
        <f t="shared" si="0"/>
        <v>10</v>
      </c>
      <c r="O16">
        <f t="shared" si="1"/>
        <v>2</v>
      </c>
    </row>
    <row r="17" spans="5:15" x14ac:dyDescent="0.2">
      <c r="E17" s="7" t="s">
        <v>37</v>
      </c>
      <c r="F17">
        <v>7</v>
      </c>
      <c r="G17" s="7" t="s">
        <v>37</v>
      </c>
      <c r="H17">
        <v>1</v>
      </c>
      <c r="M17" s="7" t="s">
        <v>32</v>
      </c>
      <c r="N17">
        <f t="shared" si="0"/>
        <v>9</v>
      </c>
      <c r="O17">
        <f t="shared" si="1"/>
        <v>2</v>
      </c>
    </row>
    <row r="18" spans="5:15" x14ac:dyDescent="0.2">
      <c r="E18" s="7" t="s">
        <v>42</v>
      </c>
      <c r="F18">
        <v>14</v>
      </c>
      <c r="G18" s="7" t="s">
        <v>42</v>
      </c>
      <c r="H18">
        <v>1</v>
      </c>
      <c r="M18" s="7" t="s">
        <v>37</v>
      </c>
      <c r="N18">
        <f t="shared" si="0"/>
        <v>7</v>
      </c>
      <c r="O18">
        <f t="shared" si="1"/>
        <v>1</v>
      </c>
    </row>
    <row r="19" spans="5:15" x14ac:dyDescent="0.2">
      <c r="E19" s="7" t="s">
        <v>47</v>
      </c>
      <c r="F19">
        <v>5</v>
      </c>
      <c r="G19" s="7" t="s">
        <v>47</v>
      </c>
      <c r="H19">
        <v>1</v>
      </c>
      <c r="M19" s="7" t="s">
        <v>42</v>
      </c>
      <c r="N19">
        <f t="shared" si="0"/>
        <v>14</v>
      </c>
      <c r="O19">
        <f t="shared" si="1"/>
        <v>1</v>
      </c>
    </row>
    <row r="20" spans="5:15" x14ac:dyDescent="0.2">
      <c r="E20" s="7" t="s">
        <v>52</v>
      </c>
      <c r="F20">
        <v>6</v>
      </c>
      <c r="G20" s="7" t="s">
        <v>102</v>
      </c>
      <c r="H20">
        <v>16</v>
      </c>
      <c r="M20" s="7" t="s">
        <v>47</v>
      </c>
      <c r="N20">
        <f t="shared" si="0"/>
        <v>5</v>
      </c>
      <c r="O20">
        <f t="shared" si="1"/>
        <v>1</v>
      </c>
    </row>
    <row r="21" spans="5:15" x14ac:dyDescent="0.2">
      <c r="E21" s="7" t="s">
        <v>57</v>
      </c>
      <c r="F21">
        <v>8</v>
      </c>
      <c r="M21" s="7" t="s">
        <v>52</v>
      </c>
      <c r="N21">
        <f t="shared" si="0"/>
        <v>6</v>
      </c>
    </row>
    <row r="22" spans="5:15" x14ac:dyDescent="0.2">
      <c r="E22" s="7" t="s">
        <v>102</v>
      </c>
      <c r="F22">
        <v>94</v>
      </c>
      <c r="M22" s="7" t="s">
        <v>57</v>
      </c>
      <c r="N22">
        <f t="shared" si="0"/>
        <v>8</v>
      </c>
    </row>
    <row r="23" spans="5:15" x14ac:dyDescent="0.2">
      <c r="M23" s="10"/>
    </row>
    <row r="33" spans="12:17" ht="18" x14ac:dyDescent="0.25">
      <c r="L33" s="25"/>
      <c r="M33" s="26" t="s">
        <v>137</v>
      </c>
      <c r="N33" s="25"/>
      <c r="O33" s="25"/>
      <c r="P33" s="25"/>
      <c r="Q33" s="25"/>
    </row>
    <row r="35" spans="12:17" ht="15" x14ac:dyDescent="0.25">
      <c r="M35" s="18" t="s">
        <v>136</v>
      </c>
      <c r="N35" s="19"/>
    </row>
    <row r="36" spans="12:17" x14ac:dyDescent="0.2">
      <c r="L36">
        <v>1</v>
      </c>
      <c r="M36" s="14" t="s">
        <v>121</v>
      </c>
    </row>
    <row r="38" spans="12:17" x14ac:dyDescent="0.2">
      <c r="L38">
        <v>2</v>
      </c>
      <c r="M38" s="14" t="s">
        <v>122</v>
      </c>
    </row>
    <row r="40" spans="12:17" ht="15" x14ac:dyDescent="0.25">
      <c r="M40" s="18" t="s">
        <v>135</v>
      </c>
      <c r="N40" s="19"/>
    </row>
    <row r="41" spans="12:17" x14ac:dyDescent="0.2">
      <c r="L41">
        <v>1</v>
      </c>
      <c r="M41" s="14" t="s">
        <v>123</v>
      </c>
    </row>
    <row r="42" spans="12:17" x14ac:dyDescent="0.2">
      <c r="M42" s="15" t="s">
        <v>124</v>
      </c>
    </row>
    <row r="44" spans="12:17" ht="15" x14ac:dyDescent="0.25">
      <c r="M44" s="18" t="s">
        <v>134</v>
      </c>
      <c r="N44" s="19"/>
      <c r="O44" s="19"/>
    </row>
    <row r="45" spans="12:17" x14ac:dyDescent="0.2">
      <c r="L45">
        <v>1</v>
      </c>
      <c r="M45" s="14" t="s">
        <v>125</v>
      </c>
    </row>
    <row r="46" spans="12:17" x14ac:dyDescent="0.2">
      <c r="M46" s="15" t="s">
        <v>126</v>
      </c>
    </row>
    <row r="48" spans="12:17" ht="15" x14ac:dyDescent="0.25">
      <c r="M48" s="18" t="s">
        <v>133</v>
      </c>
    </row>
    <row r="49" spans="12:15" x14ac:dyDescent="0.2">
      <c r="L49">
        <v>1</v>
      </c>
      <c r="M49" s="14" t="s">
        <v>127</v>
      </c>
    </row>
    <row r="50" spans="12:15" x14ac:dyDescent="0.2">
      <c r="M50" s="15" t="s">
        <v>128</v>
      </c>
    </row>
    <row r="54" spans="12:15" ht="18" x14ac:dyDescent="0.25">
      <c r="M54" s="24" t="s">
        <v>129</v>
      </c>
      <c r="N54" s="25"/>
      <c r="O54" s="25"/>
    </row>
    <row r="55" spans="12:15" ht="15" x14ac:dyDescent="0.25">
      <c r="L55">
        <v>1</v>
      </c>
      <c r="M55" s="14" t="s">
        <v>140</v>
      </c>
    </row>
    <row r="56" spans="12:15" x14ac:dyDescent="0.2">
      <c r="M56" s="15" t="s">
        <v>132</v>
      </c>
    </row>
    <row r="58" spans="12:15" ht="15" x14ac:dyDescent="0.25">
      <c r="L58">
        <v>2</v>
      </c>
      <c r="M58" s="14" t="s">
        <v>139</v>
      </c>
    </row>
    <row r="60" spans="12:15" ht="15" x14ac:dyDescent="0.25">
      <c r="L60">
        <v>3</v>
      </c>
      <c r="M60" s="14" t="s">
        <v>138</v>
      </c>
      <c r="N60" s="14"/>
    </row>
    <row r="63" spans="12:15" x14ac:dyDescent="0.2">
      <c r="L63" s="15" t="s">
        <v>130</v>
      </c>
    </row>
    <row r="64" spans="12:15" x14ac:dyDescent="0.2">
      <c r="L64" s="15" t="s">
        <v>131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4C2D-40CD-4E91-89B5-CFA480649983}">
  <dimension ref="A3:T42"/>
  <sheetViews>
    <sheetView tabSelected="1" topLeftCell="A10" workbookViewId="0">
      <selection activeCell="H50" sqref="H50"/>
    </sheetView>
  </sheetViews>
  <sheetFormatPr defaultRowHeight="12.75" x14ac:dyDescent="0.2"/>
  <cols>
    <col min="1" max="1" width="13" bestFit="1" customWidth="1"/>
    <col min="2" max="2" width="14.140625" bestFit="1" customWidth="1"/>
    <col min="3" max="3" width="19.28515625" bestFit="1" customWidth="1"/>
    <col min="4" max="4" width="18.85546875" bestFit="1" customWidth="1"/>
    <col min="5" max="5" width="12" bestFit="1" customWidth="1"/>
    <col min="6" max="6" width="6.5703125" bestFit="1" customWidth="1"/>
    <col min="7" max="7" width="9.5703125" bestFit="1" customWidth="1"/>
    <col min="8" max="8" width="14" bestFit="1" customWidth="1"/>
    <col min="9" max="9" width="7.42578125" bestFit="1" customWidth="1"/>
  </cols>
  <sheetData>
    <row r="3" spans="1:4" x14ac:dyDescent="0.2">
      <c r="C3" s="6" t="s">
        <v>101</v>
      </c>
      <c r="D3" s="30" t="s">
        <v>146</v>
      </c>
    </row>
    <row r="4" spans="1:4" x14ac:dyDescent="0.2">
      <c r="C4" s="7" t="s">
        <v>108</v>
      </c>
      <c r="D4" s="13">
        <v>8</v>
      </c>
    </row>
    <row r="5" spans="1:4" x14ac:dyDescent="0.2">
      <c r="C5" s="7" t="s">
        <v>109</v>
      </c>
      <c r="D5" s="13">
        <v>5</v>
      </c>
    </row>
    <row r="6" spans="1:4" x14ac:dyDescent="0.2">
      <c r="C6" s="7" t="s">
        <v>110</v>
      </c>
      <c r="D6" s="13">
        <v>1</v>
      </c>
    </row>
    <row r="7" spans="1:4" x14ac:dyDescent="0.2">
      <c r="C7" s="7" t="s">
        <v>102</v>
      </c>
      <c r="D7" s="13">
        <v>14</v>
      </c>
    </row>
    <row r="11" spans="1:4" ht="25.5" x14ac:dyDescent="0.35">
      <c r="A11" s="21"/>
      <c r="B11" s="27" t="s">
        <v>141</v>
      </c>
      <c r="C11" s="21"/>
    </row>
    <row r="12" spans="1:4" ht="15" x14ac:dyDescent="0.2">
      <c r="A12" s="21"/>
      <c r="B12" s="21"/>
      <c r="C12" s="21"/>
    </row>
    <row r="13" spans="1:4" ht="15.75" x14ac:dyDescent="0.25">
      <c r="B13" s="23" t="s">
        <v>114</v>
      </c>
      <c r="C13" s="20"/>
    </row>
    <row r="15" spans="1:4" x14ac:dyDescent="0.2">
      <c r="A15">
        <v>1</v>
      </c>
      <c r="B15" s="17" t="s">
        <v>115</v>
      </c>
    </row>
    <row r="17" spans="1:20" x14ac:dyDescent="0.2">
      <c r="A17">
        <v>2</v>
      </c>
      <c r="B17" s="15" t="s">
        <v>116</v>
      </c>
    </row>
    <row r="20" spans="1:20" x14ac:dyDescent="0.2">
      <c r="B20" s="14" t="s">
        <v>151</v>
      </c>
    </row>
    <row r="21" spans="1:20" x14ac:dyDescent="0.2">
      <c r="A21">
        <v>1</v>
      </c>
      <c r="B21" s="15" t="s">
        <v>166</v>
      </c>
    </row>
    <row r="24" spans="1:20" x14ac:dyDescent="0.2">
      <c r="A24">
        <v>2</v>
      </c>
      <c r="B24" s="15" t="s">
        <v>167</v>
      </c>
    </row>
    <row r="30" spans="1:20" ht="15.75" x14ac:dyDescent="0.25">
      <c r="B30" s="23" t="s">
        <v>117</v>
      </c>
      <c r="C30" s="20"/>
    </row>
    <row r="31" spans="1:20" ht="15" x14ac:dyDescent="0.2">
      <c r="B31" s="21"/>
      <c r="C31" s="21"/>
    </row>
    <row r="32" spans="1:20" ht="38.25" x14ac:dyDescent="0.2">
      <c r="S32" s="6" t="s">
        <v>101</v>
      </c>
      <c r="T32" s="9" t="s">
        <v>111</v>
      </c>
    </row>
    <row r="33" spans="1:20" x14ac:dyDescent="0.2">
      <c r="A33">
        <v>1</v>
      </c>
      <c r="B33" s="15" t="s">
        <v>119</v>
      </c>
      <c r="S33" s="7" t="s">
        <v>39</v>
      </c>
      <c r="T33" s="13">
        <v>1</v>
      </c>
    </row>
    <row r="34" spans="1:20" x14ac:dyDescent="0.2">
      <c r="B34" s="15" t="s">
        <v>118</v>
      </c>
      <c r="S34" s="7" t="s">
        <v>44</v>
      </c>
      <c r="T34" s="13">
        <v>1</v>
      </c>
    </row>
    <row r="35" spans="1:20" x14ac:dyDescent="0.2">
      <c r="S35" s="7" t="s">
        <v>23</v>
      </c>
      <c r="T35" s="13">
        <v>1</v>
      </c>
    </row>
    <row r="36" spans="1:20" x14ac:dyDescent="0.2">
      <c r="A36">
        <v>2</v>
      </c>
      <c r="B36" s="15" t="s">
        <v>120</v>
      </c>
      <c r="S36" s="7" t="s">
        <v>17</v>
      </c>
      <c r="T36" s="13">
        <v>3</v>
      </c>
    </row>
    <row r="37" spans="1:20" x14ac:dyDescent="0.2">
      <c r="S37" s="7" t="s">
        <v>49</v>
      </c>
      <c r="T37" s="13">
        <v>1</v>
      </c>
    </row>
    <row r="38" spans="1:20" x14ac:dyDescent="0.2">
      <c r="B38" s="14" t="s">
        <v>163</v>
      </c>
      <c r="S38" s="7" t="s">
        <v>11</v>
      </c>
      <c r="T38" s="13">
        <v>3</v>
      </c>
    </row>
    <row r="39" spans="1:20" x14ac:dyDescent="0.2">
      <c r="S39" s="7" t="s">
        <v>29</v>
      </c>
      <c r="T39" s="13">
        <v>2</v>
      </c>
    </row>
    <row r="40" spans="1:20" x14ac:dyDescent="0.2">
      <c r="A40">
        <v>1</v>
      </c>
      <c r="B40" s="15" t="s">
        <v>164</v>
      </c>
      <c r="S40" s="7" t="s">
        <v>34</v>
      </c>
      <c r="T40" s="13">
        <v>2</v>
      </c>
    </row>
    <row r="41" spans="1:20" x14ac:dyDescent="0.2">
      <c r="S41" s="7" t="s">
        <v>102</v>
      </c>
      <c r="T41" s="13">
        <v>14</v>
      </c>
    </row>
    <row r="42" spans="1:20" x14ac:dyDescent="0.2">
      <c r="A42">
        <v>2</v>
      </c>
      <c r="B42" s="15" t="s">
        <v>165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UserDetails.csv</vt:lpstr>
      <vt:lpstr>CookingSessions.csv</vt:lpstr>
      <vt:lpstr>OrderDetails.csv</vt:lpstr>
      <vt:lpstr>Meal Types by location</vt:lpstr>
      <vt:lpstr>Orders Vs Sessions by Users</vt:lpstr>
      <vt:lpstr>Demographic Patterns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lodhi</dc:creator>
  <cp:lastModifiedBy>Gaurav</cp:lastModifiedBy>
  <dcterms:created xsi:type="dcterms:W3CDTF">2024-12-23T13:20:42Z</dcterms:created>
  <dcterms:modified xsi:type="dcterms:W3CDTF">2024-12-24T05:58:13Z</dcterms:modified>
</cp:coreProperties>
</file>