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vprd\Downloads\"/>
    </mc:Choice>
  </mc:AlternateContent>
  <xr:revisionPtr revIDLastSave="0" documentId="13_ncr:1_{AECCCC35-84D3-4BB1-BBB8-F172B278CD0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4" i="1" l="1"/>
  <c r="AV5" i="1"/>
  <c r="AV6" i="1"/>
  <c r="AV7" i="1"/>
  <c r="AV8" i="1"/>
  <c r="AV9" i="1"/>
  <c r="AV3" i="1"/>
  <c r="X4" i="1"/>
  <c r="X5" i="1"/>
  <c r="X6" i="1"/>
  <c r="X7" i="1"/>
  <c r="X8" i="1"/>
  <c r="X9" i="1"/>
  <c r="X3" i="1"/>
  <c r="AU9" i="1" l="1"/>
  <c r="AT9" i="1"/>
  <c r="AR9" i="1"/>
  <c r="AQ9" i="1"/>
  <c r="AP9" i="1"/>
  <c r="AO9" i="1"/>
  <c r="AN9" i="1"/>
  <c r="AL9" i="1"/>
  <c r="AI9" i="1"/>
  <c r="AH9" i="1"/>
  <c r="AG9" i="1"/>
  <c r="AF9" i="1"/>
  <c r="AD9" i="1"/>
  <c r="AC9" i="1"/>
  <c r="AB9" i="1"/>
  <c r="AA9" i="1"/>
  <c r="Z9" i="1"/>
  <c r="Y9" i="1"/>
  <c r="AU8" i="1"/>
  <c r="AT8" i="1"/>
  <c r="AR8" i="1"/>
  <c r="AQ8" i="1"/>
  <c r="AP8" i="1"/>
  <c r="AO8" i="1"/>
  <c r="AN8" i="1"/>
  <c r="AL8" i="1"/>
  <c r="AI8" i="1"/>
  <c r="AH8" i="1"/>
  <c r="AG8" i="1"/>
  <c r="AF8" i="1"/>
  <c r="AD8" i="1"/>
  <c r="AC8" i="1"/>
  <c r="AB8" i="1"/>
  <c r="AA8" i="1"/>
  <c r="Z8" i="1"/>
  <c r="Y8" i="1"/>
  <c r="AU7" i="1"/>
  <c r="AT7" i="1"/>
  <c r="AR7" i="1"/>
  <c r="AQ7" i="1"/>
  <c r="AP7" i="1"/>
  <c r="AO7" i="1"/>
  <c r="AN7" i="1"/>
  <c r="AL7" i="1"/>
  <c r="AI7" i="1"/>
  <c r="AH7" i="1"/>
  <c r="AG7" i="1"/>
  <c r="AF7" i="1"/>
  <c r="AD7" i="1"/>
  <c r="AC7" i="1"/>
  <c r="AB7" i="1"/>
  <c r="AA7" i="1"/>
  <c r="Z7" i="1"/>
  <c r="Y7" i="1"/>
  <c r="AU6" i="1"/>
  <c r="AT6" i="1"/>
  <c r="AR6" i="1"/>
  <c r="AQ6" i="1"/>
  <c r="AP6" i="1"/>
  <c r="AO6" i="1"/>
  <c r="AN6" i="1"/>
  <c r="AL6" i="1"/>
  <c r="AI6" i="1"/>
  <c r="AH6" i="1"/>
  <c r="AG6" i="1"/>
  <c r="AF6" i="1"/>
  <c r="AD6" i="1"/>
  <c r="AC6" i="1"/>
  <c r="AB6" i="1"/>
  <c r="AA6" i="1"/>
  <c r="Z6" i="1"/>
  <c r="Y6" i="1"/>
  <c r="AU5" i="1"/>
  <c r="AT5" i="1"/>
  <c r="AR5" i="1"/>
  <c r="AQ5" i="1"/>
  <c r="AP5" i="1"/>
  <c r="AO5" i="1"/>
  <c r="AN5" i="1"/>
  <c r="AL5" i="1"/>
  <c r="AI5" i="1"/>
  <c r="AH5" i="1"/>
  <c r="AG5" i="1"/>
  <c r="AF5" i="1"/>
  <c r="AD5" i="1"/>
  <c r="AC5" i="1"/>
  <c r="AB5" i="1"/>
  <c r="AA5" i="1"/>
  <c r="Z5" i="1"/>
  <c r="Y5" i="1"/>
  <c r="AU4" i="1"/>
  <c r="AT4" i="1"/>
  <c r="AR4" i="1"/>
  <c r="AQ4" i="1"/>
  <c r="AP4" i="1"/>
  <c r="AO4" i="1"/>
  <c r="AN4" i="1"/>
  <c r="AL4" i="1"/>
  <c r="AI4" i="1"/>
  <c r="AH4" i="1"/>
  <c r="AG4" i="1"/>
  <c r="AF4" i="1"/>
  <c r="AD4" i="1"/>
  <c r="AC4" i="1"/>
  <c r="AB4" i="1"/>
  <c r="AA4" i="1"/>
  <c r="Z4" i="1"/>
  <c r="Y4" i="1"/>
  <c r="AU3" i="1" l="1"/>
  <c r="AT3" i="1"/>
  <c r="AR3" i="1"/>
  <c r="AQ3" i="1"/>
  <c r="AP3" i="1"/>
  <c r="AO3" i="1"/>
  <c r="AN3" i="1"/>
  <c r="AL3" i="1"/>
  <c r="AI3" i="1"/>
  <c r="AH3" i="1"/>
  <c r="AG3" i="1"/>
  <c r="AF3" i="1"/>
  <c r="AD3" i="1"/>
  <c r="AC3" i="1"/>
  <c r="Y3" i="1"/>
  <c r="AB3" i="1" l="1"/>
  <c r="AA3" i="1"/>
  <c r="Z3" i="1"/>
</calcChain>
</file>

<file path=xl/sharedStrings.xml><?xml version="1.0" encoding="utf-8"?>
<sst xmlns="http://schemas.openxmlformats.org/spreadsheetml/2006/main" count="166" uniqueCount="80">
  <si>
    <t>CUSTOMER_NAME</t>
  </si>
  <si>
    <t>HNW_TYPE</t>
  </si>
  <si>
    <t>HNW_CATEGORY</t>
  </si>
  <si>
    <t>AL_TAG</t>
  </si>
  <si>
    <t>AL_AMT</t>
  </si>
  <si>
    <t>PL_AMT</t>
  </si>
  <si>
    <t>TWL_AMT</t>
  </si>
  <si>
    <t>INSTA_LOAN_AMT</t>
  </si>
  <si>
    <t>INSTA_LOAN_CARD_NO</t>
  </si>
  <si>
    <t>JUMBO_LOAN_AMT</t>
  </si>
  <si>
    <t>JUMBO_LOAN_CARD_NO</t>
  </si>
  <si>
    <t>DC_EMI_AMT</t>
  </si>
  <si>
    <t>LAST_4_DIGITS_DC_EMI</t>
  </si>
  <si>
    <t>CC_PRE_APPROVED_TAG</t>
  </si>
  <si>
    <t>CC_PRE_APPROVED_CARD</t>
  </si>
  <si>
    <t>LAST_4_DIGITS_FOR_DC</t>
  </si>
  <si>
    <t>LAST_4_DIGITS_FOR_CC</t>
  </si>
  <si>
    <t>BRANCH_CODE</t>
  </si>
  <si>
    <t>PRIME</t>
  </si>
  <si>
    <t>Prime</t>
  </si>
  <si>
    <t>N</t>
  </si>
  <si>
    <t>AL PQ</t>
  </si>
  <si>
    <t>PC</t>
  </si>
  <si>
    <t>Virtual Rm</t>
  </si>
  <si>
    <t>name</t>
  </si>
  <si>
    <t>https://leads.hdfcbank.com/applications/new_webforms/apply/mobile/Two-wheeler-Loan.aspx?pcode=QLS_VIDEO_VIS</t>
  </si>
  <si>
    <t>PL_TAG</t>
  </si>
  <si>
    <t>PL PQ</t>
  </si>
  <si>
    <t>id</t>
  </si>
  <si>
    <t>al_link</t>
  </si>
  <si>
    <t>al_showslide2</t>
  </si>
  <si>
    <t>al_loanAmount</t>
  </si>
  <si>
    <t>al_pre-approvedText</t>
  </si>
  <si>
    <t>twl_showslide2</t>
  </si>
  <si>
    <t>twl_loanAmount</t>
  </si>
  <si>
    <t>twl_link</t>
  </si>
  <si>
    <t>pl_loanType</t>
  </si>
  <si>
    <t>pl_preapprovedText</t>
  </si>
  <si>
    <t>pl_loanAmount</t>
  </si>
  <si>
    <t>pl_link</t>
  </si>
  <si>
    <t>hl_name</t>
  </si>
  <si>
    <t>hl_link</t>
  </si>
  <si>
    <t>instaloan_show</t>
  </si>
  <si>
    <t>instaloan_link</t>
  </si>
  <si>
    <t>instaloan_amount</t>
  </si>
  <si>
    <t>instaloan_cardno</t>
  </si>
  <si>
    <t>cc_cardno</t>
  </si>
  <si>
    <t>cc_link</t>
  </si>
  <si>
    <t>consumerLoan_showslide</t>
  </si>
  <si>
    <t>consumerloan_amount</t>
  </si>
  <si>
    <t>consumerloan_cardno</t>
  </si>
  <si>
    <t>consumerloan_link</t>
  </si>
  <si>
    <t>https://v1.hdfcbank.com/htdocs/common/festive-treats/loan_product/easyemi.html?pcode=QLS_EMAIL&amp;promocode=QLS_EMAIL&amp;utm_campaign=%20QLS&amp;utm_medium=email&amp;utm_source=QLS_EMAIL</t>
  </si>
  <si>
    <t>url</t>
  </si>
  <si>
    <t>BL_TAG</t>
  </si>
  <si>
    <t>BL_AMT</t>
  </si>
  <si>
    <t>GENDER</t>
  </si>
  <si>
    <t>Darayas Pesi Jehangir</t>
  </si>
  <si>
    <t>M</t>
  </si>
  <si>
    <t>Vijay Madhav Paradkar</t>
  </si>
  <si>
    <t>Preferred</t>
  </si>
  <si>
    <t>Mavis Pinto</t>
  </si>
  <si>
    <t>IMPERIA</t>
  </si>
  <si>
    <t>Imperia</t>
  </si>
  <si>
    <t>Naini Madhavji</t>
  </si>
  <si>
    <t>K B Muralidhar</t>
  </si>
  <si>
    <t>Pravin Balkrishna Mhambrey</t>
  </si>
  <si>
    <t>Shahrukh Naval Parekh</t>
  </si>
  <si>
    <t>https://leads.hdfcbank.com/applications/new_webforms/apply/mobile/Home-Loan-Indians.aspx?SourceCode=paid&amp;pcode=QLS_EMAIL&amp;promocode=QLS_EMAIL&amp;utm_campaign=QLS&amp;utm_medium=email&amp;utm_source=QLS_EMAIL</t>
  </si>
  <si>
    <t>https://leads.hdfcbank.com/applications/webforms/apply/CC_term_loan_jumbo_loan/default.aspx?sourcecode=FT_microsite_jumbo&amp;pcode=QLS_EMAIL&amp;promocode=QLS_EMAIL&amp;utm_campaign=QLS&amp;utm_medium=email&amp;utm_source=QLS_EMAIL</t>
  </si>
  <si>
    <t>input</t>
  </si>
  <si>
    <t>output</t>
  </si>
  <si>
    <t>ay6zaufjr</t>
  </si>
  <si>
    <t>ai029tekv</t>
  </si>
  <si>
    <t>adfuovvrf</t>
  </si>
  <si>
    <t>aisr95jrg</t>
  </si>
  <si>
    <t>a5cerzdiv</t>
  </si>
  <si>
    <t>audvip6dd</t>
  </si>
  <si>
    <t>a2f8jxdjrv</t>
  </si>
  <si>
    <t>output-id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</si>
</sst>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"/>
  <sheetViews>
    <sheetView tabSelected="1" topLeftCell="AO1" workbookViewId="0">
      <selection activeCell="AX9" sqref="AX9"/>
    </sheetView>
  </sheetViews>
  <sheetFormatPr defaultRowHeight="14.4" x14ac:dyDescent="0.3"/>
  <cols>
    <col min="1" max="1" width="23" bestFit="1" customWidth="1"/>
    <col min="2" max="2" width="10.6640625" customWidth="1"/>
    <col min="3" max="3" width="16" customWidth="1"/>
    <col min="4" max="4" width="11.44140625" customWidth="1"/>
    <col min="5" max="5" width="8.109375" customWidth="1"/>
    <col min="6" max="6" width="9" customWidth="1"/>
    <col min="7" max="7" width="9.6640625" customWidth="1"/>
    <col min="8" max="8" width="17.5546875" customWidth="1"/>
    <col min="9" max="9" width="22.44140625" customWidth="1"/>
    <col min="10" max="10" width="18.5546875" customWidth="1"/>
    <col min="11" max="11" width="23.44140625" customWidth="1"/>
    <col min="12" max="12" width="12.6640625" customWidth="1"/>
    <col min="13" max="13" width="22" customWidth="1"/>
    <col min="14" max="14" width="23.33203125" customWidth="1"/>
    <col min="15" max="15" width="24.5546875" customWidth="1"/>
    <col min="16" max="16" width="23.5546875" bestFit="1" customWidth="1"/>
    <col min="17" max="17" width="22.109375" customWidth="1"/>
    <col min="18" max="22" width="14.44140625" customWidth="1"/>
    <col min="23" max="23" width="10.88671875" customWidth="1"/>
    <col min="24" max="24" width="11.33203125" bestFit="1" customWidth="1"/>
    <col min="25" max="47" width="10.88671875" customWidth="1"/>
  </cols>
  <sheetData>
    <row r="1" spans="1:48" x14ac:dyDescent="0.3">
      <c r="A1" t="s">
        <v>70</v>
      </c>
      <c r="B1" t="s">
        <v>70</v>
      </c>
      <c r="C1" t="s">
        <v>70</v>
      </c>
      <c r="D1" t="s">
        <v>70</v>
      </c>
      <c r="E1" t="s">
        <v>70</v>
      </c>
      <c r="F1" t="s">
        <v>70</v>
      </c>
      <c r="G1" t="s">
        <v>70</v>
      </c>
      <c r="H1" t="s">
        <v>70</v>
      </c>
      <c r="I1" t="s">
        <v>70</v>
      </c>
      <c r="J1" t="s">
        <v>70</v>
      </c>
      <c r="K1" t="s">
        <v>70</v>
      </c>
      <c r="L1" t="s">
        <v>70</v>
      </c>
      <c r="M1" t="s">
        <v>70</v>
      </c>
      <c r="N1" t="s">
        <v>70</v>
      </c>
      <c r="O1" t="s">
        <v>70</v>
      </c>
      <c r="P1" t="s">
        <v>70</v>
      </c>
      <c r="Q1" t="s">
        <v>70</v>
      </c>
      <c r="R1" t="s">
        <v>70</v>
      </c>
      <c r="S1" t="s">
        <v>70</v>
      </c>
      <c r="T1" t="s">
        <v>70</v>
      </c>
      <c r="U1" t="s">
        <v>70</v>
      </c>
      <c r="V1" t="s">
        <v>70</v>
      </c>
      <c r="W1" t="s">
        <v>79</v>
      </c>
      <c r="X1" t="s">
        <v>71</v>
      </c>
      <c r="Y1" t="s">
        <v>71</v>
      </c>
      <c r="Z1" t="s">
        <v>71</v>
      </c>
      <c r="AA1" t="s">
        <v>71</v>
      </c>
      <c r="AB1" t="s">
        <v>71</v>
      </c>
      <c r="AC1" t="s">
        <v>71</v>
      </c>
      <c r="AD1" t="s">
        <v>71</v>
      </c>
      <c r="AE1" t="s">
        <v>71</v>
      </c>
      <c r="AF1" t="s">
        <v>71</v>
      </c>
      <c r="AG1" t="s">
        <v>71</v>
      </c>
      <c r="AH1" t="s">
        <v>71</v>
      </c>
      <c r="AI1" t="s">
        <v>71</v>
      </c>
      <c r="AJ1" t="s">
        <v>71</v>
      </c>
      <c r="AK1" t="s">
        <v>71</v>
      </c>
      <c r="AL1" t="s">
        <v>71</v>
      </c>
      <c r="AM1" t="s">
        <v>71</v>
      </c>
      <c r="AN1" t="s">
        <v>71</v>
      </c>
      <c r="AO1" t="s">
        <v>71</v>
      </c>
      <c r="AP1" t="s">
        <v>71</v>
      </c>
      <c r="AQ1" t="s">
        <v>71</v>
      </c>
      <c r="AR1" t="s">
        <v>71</v>
      </c>
      <c r="AS1" t="s">
        <v>71</v>
      </c>
      <c r="AT1" t="s">
        <v>71</v>
      </c>
      <c r="AU1" t="s">
        <v>71</v>
      </c>
      <c r="AV1" t="s">
        <v>71</v>
      </c>
    </row>
    <row r="2" spans="1:4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 t="s">
        <v>5</v>
      </c>
      <c r="H2" t="s">
        <v>54</v>
      </c>
      <c r="I2" t="s">
        <v>55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56</v>
      </c>
      <c r="W2" t="s">
        <v>28</v>
      </c>
      <c r="X2" t="s">
        <v>24</v>
      </c>
      <c r="Y2" t="s">
        <v>29</v>
      </c>
      <c r="Z2" t="s">
        <v>30</v>
      </c>
      <c r="AA2" t="s">
        <v>32</v>
      </c>
      <c r="AB2" t="s">
        <v>31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48</v>
      </c>
      <c r="AQ2" t="s">
        <v>49</v>
      </c>
      <c r="AR2" t="s">
        <v>50</v>
      </c>
      <c r="AS2" t="s">
        <v>51</v>
      </c>
      <c r="AT2" t="s">
        <v>46</v>
      </c>
      <c r="AU2" t="s">
        <v>47</v>
      </c>
      <c r="AV2" t="s">
        <v>53</v>
      </c>
    </row>
    <row r="3" spans="1:48" x14ac:dyDescent="0.3">
      <c r="A3" s="1" t="s">
        <v>57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20</v>
      </c>
      <c r="R3" s="1"/>
      <c r="S3" s="1">
        <v>4452</v>
      </c>
      <c r="T3" s="1"/>
      <c r="U3" s="1">
        <v>1</v>
      </c>
      <c r="V3" s="1" t="s">
        <v>58</v>
      </c>
      <c r="W3" t="s">
        <v>72</v>
      </c>
      <c r="X3" t="str">
        <f>LEFT(A3,SEARCH(" ",A3,1))</f>
        <v xml:space="preserve">Darayas </v>
      </c>
      <c r="Y3" t="str">
        <f>IF($D3="AL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3" t="str">
        <f>IF(LEN(D3)&gt;0,"true","false")</f>
        <v>false</v>
      </c>
      <c r="AA3" t="str">
        <f>IF($D3="AL ZIP Drive","pre-approved","eligible")</f>
        <v>eligible</v>
      </c>
      <c r="AB3" t="str">
        <f>IF(LEN(E3)&gt;0,TEXT(E3,"00,000"),"")</f>
        <v/>
      </c>
      <c r="AC3" t="str">
        <f>IF(LEN($J3)&gt;0,"true","false")</f>
        <v>false</v>
      </c>
      <c r="AD3" t="str">
        <f>IF(LEN($J3)&gt;0,TEXT(J3,"00,000"),"")</f>
        <v/>
      </c>
      <c r="AE3" t="s">
        <v>25</v>
      </c>
      <c r="AF3" t="str">
        <f>IF($F3="PL 10 Sec","Disbursal in 10 sec","Quick Disbursal")</f>
        <v>Quick Disbursal</v>
      </c>
      <c r="AG3" t="str">
        <f>IF($F3="PL 10 Sec","pre-approved","eligible")</f>
        <v>eligible</v>
      </c>
      <c r="AH3" t="str">
        <f>IF(LEN(G3)&gt;0,TEXT(G3,"00,000"),"")</f>
        <v/>
      </c>
      <c r="AI3" t="str">
        <f>IF($F3="PL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3" t="s">
        <v>68</v>
      </c>
      <c r="AL3" t="str">
        <f>IF(LEN($M3)&gt;0,"true","false")</f>
        <v>false</v>
      </c>
      <c r="AM3" t="s">
        <v>69</v>
      </c>
      <c r="AN3" t="str">
        <f>IF(LEN($M3)&gt;0,TEXT(M3,"00,000"),"")</f>
        <v/>
      </c>
      <c r="AO3" t="str">
        <f>IF(LEN(L3)&gt;0,CONCATENATE("xx",TEXT(L3,"0000")),"")</f>
        <v/>
      </c>
      <c r="AP3" t="str">
        <f>IF(LEN($O3)&gt;0,"true","false")</f>
        <v>false</v>
      </c>
      <c r="AQ3" t="str">
        <f>IF(LEN($O3)&gt;0,TEXT(O3,"00,000"),"")</f>
        <v/>
      </c>
      <c r="AR3" t="str">
        <f>IF(LEN(P3)&gt;0,CONCATENATE("xx",TEXT(P3,"0000")),"")</f>
        <v/>
      </c>
      <c r="AS3" t="s">
        <v>52</v>
      </c>
      <c r="AT3" t="str">
        <f>IF(LEN($R3)&gt;0,CONCATENATE("xx",TEXT($R3,"0000")),"")</f>
        <v/>
      </c>
      <c r="AU3" t="str">
        <f>IF(LEN($R3)&gt;0,"https://leads.hdfcbank.com/applications/webforms/apply/HDFC_STP_MNP_VRMEmail_Res_Adapt/default.aspx?SourceCode=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3" t="str">
        <f>CONCATENATE("https://mf1.pctr.co/",W3)</f>
        <v>https://mf1.pctr.co/ay6zaufjr</v>
      </c>
    </row>
    <row r="4" spans="1:48" x14ac:dyDescent="0.3">
      <c r="A4" t="s">
        <v>59</v>
      </c>
      <c r="B4" t="s">
        <v>22</v>
      </c>
      <c r="C4" t="s">
        <v>60</v>
      </c>
      <c r="D4" t="s">
        <v>21</v>
      </c>
      <c r="E4">
        <v>2000000</v>
      </c>
      <c r="F4" t="s">
        <v>27</v>
      </c>
      <c r="J4">
        <v>1000000</v>
      </c>
      <c r="K4">
        <v>500000</v>
      </c>
      <c r="L4">
        <v>8577</v>
      </c>
      <c r="M4">
        <v>1000000</v>
      </c>
      <c r="N4">
        <v>8577</v>
      </c>
      <c r="O4">
        <v>350000</v>
      </c>
      <c r="P4">
        <v>5180</v>
      </c>
      <c r="Q4" t="s">
        <v>20</v>
      </c>
      <c r="S4">
        <v>5180</v>
      </c>
      <c r="T4">
        <v>8577</v>
      </c>
      <c r="U4">
        <v>1</v>
      </c>
      <c r="V4" t="s">
        <v>58</v>
      </c>
      <c r="W4" t="s">
        <v>73</v>
      </c>
      <c r="X4" t="str">
        <f t="shared" ref="X4:X9" si="0">LEFT(A4,SEARCH(" ",A4,1))</f>
        <v xml:space="preserve">Vijay </v>
      </c>
      <c r="Y4" t="str">
        <f t="shared" ref="Y4:Y9" si="1">IF($D4="AL ZIP Drive","https://leadinsta.hdfcbank.com/applications/webforms/apply/hdfc_newcarloan_10sec/CustVerification.aspx?prod=107&amp;sourcecode=QLS_VIDEO_VIS","https://leads.hdfcbank.com/applications/webforms/apply/HDFC_DIWALI_LP/Index.aspx?sourcecode=SEM&amp;pcode=QLS_EMAIL&amp;promocode=QLS_EMAIL&amp;utm_campaign=QLS&amp;utm_medium=email&amp;utm_source=QLS_EMAIL")</f>
        <v>https://leads.hdfcbank.com/applications/webforms/apply/HDFC_DIWALI_LP/Index.aspx?sourcecode=SEM&amp;pcode=QLS_EMAIL&amp;promocode=QLS_EMAIL&amp;utm_campaign=QLS&amp;utm_medium=email&amp;utm_source=QLS_EMAIL</v>
      </c>
      <c r="Z4" t="str">
        <f t="shared" ref="Z4:Z9" si="2">IF(LEN(D4)&gt;0,"true","false")</f>
        <v>true</v>
      </c>
      <c r="AA4" t="str">
        <f t="shared" ref="AA4:AA9" si="3">IF($D4="AL ZIP Drive","pre-approved","eligible")</f>
        <v>eligible</v>
      </c>
      <c r="AB4" t="str">
        <f t="shared" ref="AB4:AB9" si="4">IF(LEN(E4)&gt;0,TEXT(E4,"00,000"),"")</f>
        <v>20,00,000</v>
      </c>
      <c r="AC4" t="str">
        <f t="shared" ref="AC4:AC9" si="5">IF(LEN($J4)&gt;0,"true","false")</f>
        <v>true</v>
      </c>
      <c r="AD4" t="str">
        <f t="shared" ref="AD4:AD9" si="6">IF(LEN($J4)&gt;0,TEXT(J4,"00,000"),"")</f>
        <v>10,00,000</v>
      </c>
      <c r="AE4" t="s">
        <v>25</v>
      </c>
      <c r="AF4" t="str">
        <f t="shared" ref="AF4:AF9" si="7">IF($F4="PL 10 Sec","Disbursal in 10 sec","Quick Disbursal")</f>
        <v>Quick Disbursal</v>
      </c>
      <c r="AG4" t="str">
        <f t="shared" ref="AG4:AG9" si="8">IF($F4="PL 10 Sec","pre-approved","eligible")</f>
        <v>eligible</v>
      </c>
      <c r="AH4" t="str">
        <f t="shared" ref="AH4:AH9" si="9">IF(LEN(G4)&gt;0,TEXT(G4,"00,000"),"")</f>
        <v/>
      </c>
      <c r="AI4" t="str">
        <f t="shared" ref="AI4:AI9" si="10">IF($F4="PL 10 Sec","https://leadinsta.hdfcbank.com/applications/webforms/apply/hdfc_pl_cata/CustVerification.aspx?prod=PL&amp;sourcecode=QLS_VIDEO_VIS","https://leads.hdfcbank.com/startdoing/personal-loan-leadform.aspx?source_code=HNET&amp;pcode=QLS_EMAIL&amp;promocode=QLS_EMAIL&amp;utm_campaign=QLS&amp;utm_medium=email&amp;utm_source=QLS_EMAIL")</f>
        <v>https://leads.hdfcbank.com/startdoing/personal-loan-leadform.aspx?source_code=HNET&amp;pcode=QLS_EMAIL&amp;promocode=QLS_EMAIL&amp;utm_campaign=QLS&amp;utm_medium=email&amp;utm_source=QLS_EMAIL</v>
      </c>
      <c r="AK4" t="s">
        <v>68</v>
      </c>
      <c r="AL4" t="str">
        <f t="shared" ref="AL4:AL9" si="11">IF(LEN($M4)&gt;0,"true","false")</f>
        <v>true</v>
      </c>
      <c r="AM4" t="s">
        <v>69</v>
      </c>
      <c r="AN4" t="str">
        <f t="shared" ref="AN4:AN9" si="12">IF(LEN($M4)&gt;0,TEXT(M4,"00,000"),"")</f>
        <v>10,00,000</v>
      </c>
      <c r="AO4" t="str">
        <f t="shared" ref="AO4:AO9" si="13">IF(LEN(L4)&gt;0,CONCATENATE("xx",TEXT(L4,"0000")),"")</f>
        <v>xx8577</v>
      </c>
      <c r="AP4" t="str">
        <f t="shared" ref="AP4:AP9" si="14">IF(LEN($O4)&gt;0,"true","false")</f>
        <v>true</v>
      </c>
      <c r="AQ4" t="str">
        <f t="shared" ref="AQ4:AQ9" si="15">IF(LEN($O4)&gt;0,TEXT(O4,"00,000"),"")</f>
        <v>3,50,000</v>
      </c>
      <c r="AR4" t="str">
        <f t="shared" ref="AR4:AR9" si="16">IF(LEN(P4)&gt;0,CONCATENATE("xx",TEXT(P4,"0000")),"")</f>
        <v>xx5180</v>
      </c>
      <c r="AS4" t="s">
        <v>52</v>
      </c>
      <c r="AT4" t="str">
        <f t="shared" ref="AT4:AT9" si="17">IF(LEN($R4)&gt;0,CONCATENATE("xx",TEXT($R4,"0000")),"")</f>
        <v/>
      </c>
      <c r="AU4" t="str">
        <f t="shared" ref="AU4:AU9" si="18">IF(LEN($R4)&gt;0,"https://leads.hdfcbank.com/applications/webforms/apply/HDFC_STP_MNP_VRMEmail_Res_Adapt/default.aspx?SourceCode= QLS_VIDEO_VIS &amp;campname=NOBL&amp;Promocode=QLS_VIDEO_VIS","https://leads.hdfcbank.com/applications/webforms/apply/HDFC_CC_Landingpage/Index.aspx?SourceCode=BUDG&amp;pcode=QLS_EMAIL&amp;promocode=QLS_EMAIL&amp;utm_campaign=QLS&amp;utm_medium=email&amp;utm_source=QLS_EMAIL")</f>
        <v>https://leads.hdfcbank.com/applications/webforms/apply/HDFC_CC_Landingpage/Index.aspx?SourceCode=BUDG&amp;pcode=QLS_EMAIL&amp;promocode=QLS_EMAIL&amp;utm_campaign=QLS&amp;utm_medium=email&amp;utm_source=QLS_EMAIL</v>
      </c>
      <c r="AV4" t="str">
        <f t="shared" ref="AV4:AV9" si="19">CONCATENATE("https://mf1.pctr.co/",W4)</f>
        <v>https://mf1.pctr.co/ai029tekv</v>
      </c>
    </row>
    <row r="5" spans="1:48" x14ac:dyDescent="0.3">
      <c r="A5" t="s">
        <v>61</v>
      </c>
      <c r="B5" t="s">
        <v>62</v>
      </c>
      <c r="C5" t="s">
        <v>63</v>
      </c>
      <c r="Q5" t="s">
        <v>20</v>
      </c>
      <c r="S5">
        <v>2317</v>
      </c>
      <c r="U5">
        <v>1</v>
      </c>
      <c r="V5" t="s">
        <v>58</v>
      </c>
      <c r="W5" t="s">
        <v>74</v>
      </c>
      <c r="X5" t="str">
        <f t="shared" si="0"/>
        <v xml:space="preserve">Mavis </v>
      </c>
      <c r="Y5" t="str">
        <f t="shared" si="1"/>
        <v>https://leads.hdfcbank.com/applications/webforms/apply/HDFC_DIWALI_LP/Index.aspx?sourcecode=SEM&amp;pcode=QLS_EMAIL&amp;promocode=QLS_EMAIL&amp;utm_campaign=QLS&amp;utm_medium=email&amp;utm_source=QLS_EMAIL</v>
      </c>
      <c r="Z5" t="str">
        <f t="shared" si="2"/>
        <v>false</v>
      </c>
      <c r="AA5" t="str">
        <f t="shared" si="3"/>
        <v>eligible</v>
      </c>
      <c r="AB5" t="str">
        <f t="shared" si="4"/>
        <v/>
      </c>
      <c r="AC5" t="str">
        <f t="shared" si="5"/>
        <v>false</v>
      </c>
      <c r="AD5" t="str">
        <f t="shared" si="6"/>
        <v/>
      </c>
      <c r="AE5" t="s">
        <v>25</v>
      </c>
      <c r="AF5" t="str">
        <f t="shared" si="7"/>
        <v>Quick Disbursal</v>
      </c>
      <c r="AG5" t="str">
        <f t="shared" si="8"/>
        <v>eligible</v>
      </c>
      <c r="AH5" t="str">
        <f t="shared" si="9"/>
        <v/>
      </c>
      <c r="AI5" t="str">
        <f t="shared" si="10"/>
        <v>https://leads.hdfcbank.com/startdoing/personal-loan-leadform.aspx?source_code=HNET&amp;pcode=QLS_EMAIL&amp;promocode=QLS_EMAIL&amp;utm_campaign=QLS&amp;utm_medium=email&amp;utm_source=QLS_EMAIL</v>
      </c>
      <c r="AK5" t="s">
        <v>68</v>
      </c>
      <c r="AL5" t="str">
        <f t="shared" si="11"/>
        <v>false</v>
      </c>
      <c r="AM5" t="s">
        <v>69</v>
      </c>
      <c r="AN5" t="str">
        <f t="shared" si="12"/>
        <v/>
      </c>
      <c r="AO5" t="str">
        <f t="shared" si="13"/>
        <v/>
      </c>
      <c r="AP5" t="str">
        <f t="shared" si="14"/>
        <v>false</v>
      </c>
      <c r="AQ5" t="str">
        <f t="shared" si="15"/>
        <v/>
      </c>
      <c r="AR5" t="str">
        <f t="shared" si="16"/>
        <v/>
      </c>
      <c r="AS5" t="s">
        <v>52</v>
      </c>
      <c r="AT5" t="str">
        <f t="shared" si="17"/>
        <v/>
      </c>
      <c r="AU5" t="str">
        <f t="shared" si="18"/>
        <v>https://leads.hdfcbank.com/applications/webforms/apply/HDFC_CC_Landingpage/Index.aspx?SourceCode=BUDG&amp;pcode=QLS_EMAIL&amp;promocode=QLS_EMAIL&amp;utm_campaign=QLS&amp;utm_medium=email&amp;utm_source=QLS_EMAIL</v>
      </c>
      <c r="AV5" t="str">
        <f t="shared" si="19"/>
        <v>https://mf1.pctr.co/adfuovvrf</v>
      </c>
    </row>
    <row r="6" spans="1:48" x14ac:dyDescent="0.3">
      <c r="A6" t="s">
        <v>64</v>
      </c>
      <c r="B6" t="s">
        <v>62</v>
      </c>
      <c r="C6" t="s">
        <v>63</v>
      </c>
      <c r="Q6" t="s">
        <v>20</v>
      </c>
      <c r="S6">
        <v>2443</v>
      </c>
      <c r="U6">
        <v>1</v>
      </c>
      <c r="V6" t="s">
        <v>58</v>
      </c>
      <c r="W6" t="s">
        <v>75</v>
      </c>
      <c r="X6" t="str">
        <f t="shared" si="0"/>
        <v xml:space="preserve">Naini </v>
      </c>
      <c r="Y6" t="str">
        <f t="shared" si="1"/>
        <v>https://leads.hdfcbank.com/applications/webforms/apply/HDFC_DIWALI_LP/Index.aspx?sourcecode=SEM&amp;pcode=QLS_EMAIL&amp;promocode=QLS_EMAIL&amp;utm_campaign=QLS&amp;utm_medium=email&amp;utm_source=QLS_EMAIL</v>
      </c>
      <c r="Z6" t="str">
        <f t="shared" si="2"/>
        <v>false</v>
      </c>
      <c r="AA6" t="str">
        <f t="shared" si="3"/>
        <v>eligible</v>
      </c>
      <c r="AB6" t="str">
        <f t="shared" si="4"/>
        <v/>
      </c>
      <c r="AC6" t="str">
        <f t="shared" si="5"/>
        <v>false</v>
      </c>
      <c r="AD6" t="str">
        <f t="shared" si="6"/>
        <v/>
      </c>
      <c r="AE6" t="s">
        <v>25</v>
      </c>
      <c r="AF6" t="str">
        <f t="shared" si="7"/>
        <v>Quick Disbursal</v>
      </c>
      <c r="AG6" t="str">
        <f t="shared" si="8"/>
        <v>eligible</v>
      </c>
      <c r="AH6" t="str">
        <f t="shared" si="9"/>
        <v/>
      </c>
      <c r="AI6" t="str">
        <f t="shared" si="10"/>
        <v>https://leads.hdfcbank.com/startdoing/personal-loan-leadform.aspx?source_code=HNET&amp;pcode=QLS_EMAIL&amp;promocode=QLS_EMAIL&amp;utm_campaign=QLS&amp;utm_medium=email&amp;utm_source=QLS_EMAIL</v>
      </c>
      <c r="AK6" t="s">
        <v>68</v>
      </c>
      <c r="AL6" t="str">
        <f t="shared" si="11"/>
        <v>false</v>
      </c>
      <c r="AM6" t="s">
        <v>69</v>
      </c>
      <c r="AN6" t="str">
        <f t="shared" si="12"/>
        <v/>
      </c>
      <c r="AO6" t="str">
        <f t="shared" si="13"/>
        <v/>
      </c>
      <c r="AP6" t="str">
        <f t="shared" si="14"/>
        <v>false</v>
      </c>
      <c r="AQ6" t="str">
        <f t="shared" si="15"/>
        <v/>
      </c>
      <c r="AR6" t="str">
        <f t="shared" si="16"/>
        <v/>
      </c>
      <c r="AS6" t="s">
        <v>52</v>
      </c>
      <c r="AT6" t="str">
        <f t="shared" si="17"/>
        <v/>
      </c>
      <c r="AU6" t="str">
        <f t="shared" si="18"/>
        <v>https://leads.hdfcbank.com/applications/webforms/apply/HDFC_CC_Landingpage/Index.aspx?SourceCode=BUDG&amp;pcode=QLS_EMAIL&amp;promocode=QLS_EMAIL&amp;utm_campaign=QLS&amp;utm_medium=email&amp;utm_source=QLS_EMAIL</v>
      </c>
      <c r="AV6" t="str">
        <f t="shared" si="19"/>
        <v>https://mf1.pctr.co/aisr95jrg</v>
      </c>
    </row>
    <row r="7" spans="1:48" x14ac:dyDescent="0.3">
      <c r="A7" t="s">
        <v>65</v>
      </c>
      <c r="B7" t="s">
        <v>62</v>
      </c>
      <c r="C7" t="s">
        <v>23</v>
      </c>
      <c r="Q7" t="s">
        <v>20</v>
      </c>
      <c r="S7">
        <v>1352</v>
      </c>
      <c r="U7">
        <v>1</v>
      </c>
      <c r="V7" t="s">
        <v>58</v>
      </c>
      <c r="W7" t="s">
        <v>76</v>
      </c>
      <c r="X7" t="str">
        <f t="shared" si="0"/>
        <v xml:space="preserve">K </v>
      </c>
      <c r="Y7" t="str">
        <f t="shared" si="1"/>
        <v>https://leads.hdfcbank.com/applications/webforms/apply/HDFC_DIWALI_LP/Index.aspx?sourcecode=SEM&amp;pcode=QLS_EMAIL&amp;promocode=QLS_EMAIL&amp;utm_campaign=QLS&amp;utm_medium=email&amp;utm_source=QLS_EMAIL</v>
      </c>
      <c r="Z7" t="str">
        <f t="shared" si="2"/>
        <v>false</v>
      </c>
      <c r="AA7" t="str">
        <f t="shared" si="3"/>
        <v>eligible</v>
      </c>
      <c r="AB7" t="str">
        <f t="shared" si="4"/>
        <v/>
      </c>
      <c r="AC7" t="str">
        <f t="shared" si="5"/>
        <v>false</v>
      </c>
      <c r="AD7" t="str">
        <f t="shared" si="6"/>
        <v/>
      </c>
      <c r="AE7" t="s">
        <v>25</v>
      </c>
      <c r="AF7" t="str">
        <f t="shared" si="7"/>
        <v>Quick Disbursal</v>
      </c>
      <c r="AG7" t="str">
        <f t="shared" si="8"/>
        <v>eligible</v>
      </c>
      <c r="AH7" t="str">
        <f t="shared" si="9"/>
        <v/>
      </c>
      <c r="AI7" t="str">
        <f t="shared" si="10"/>
        <v>https://leads.hdfcbank.com/startdoing/personal-loan-leadform.aspx?source_code=HNET&amp;pcode=QLS_EMAIL&amp;promocode=QLS_EMAIL&amp;utm_campaign=QLS&amp;utm_medium=email&amp;utm_source=QLS_EMAIL</v>
      </c>
      <c r="AK7" t="s">
        <v>68</v>
      </c>
      <c r="AL7" t="str">
        <f t="shared" si="11"/>
        <v>false</v>
      </c>
      <c r="AM7" t="s">
        <v>69</v>
      </c>
      <c r="AN7" t="str">
        <f t="shared" si="12"/>
        <v/>
      </c>
      <c r="AO7" t="str">
        <f t="shared" si="13"/>
        <v/>
      </c>
      <c r="AP7" t="str">
        <f t="shared" si="14"/>
        <v>false</v>
      </c>
      <c r="AQ7" t="str">
        <f t="shared" si="15"/>
        <v/>
      </c>
      <c r="AR7" t="str">
        <f t="shared" si="16"/>
        <v/>
      </c>
      <c r="AS7" t="s">
        <v>52</v>
      </c>
      <c r="AT7" t="str">
        <f t="shared" si="17"/>
        <v/>
      </c>
      <c r="AU7" t="str">
        <f t="shared" si="18"/>
        <v>https://leads.hdfcbank.com/applications/webforms/apply/HDFC_CC_Landingpage/Index.aspx?SourceCode=BUDG&amp;pcode=QLS_EMAIL&amp;promocode=QLS_EMAIL&amp;utm_campaign=QLS&amp;utm_medium=email&amp;utm_source=QLS_EMAIL</v>
      </c>
      <c r="AV7" t="str">
        <f t="shared" si="19"/>
        <v>https://mf1.pctr.co/a5cerzdiv</v>
      </c>
    </row>
    <row r="8" spans="1:48" x14ac:dyDescent="0.3">
      <c r="A8" t="s">
        <v>66</v>
      </c>
      <c r="B8" t="s">
        <v>18</v>
      </c>
      <c r="C8" t="s">
        <v>19</v>
      </c>
      <c r="D8" t="s">
        <v>21</v>
      </c>
      <c r="E8">
        <v>1500000</v>
      </c>
      <c r="F8" t="s">
        <v>27</v>
      </c>
      <c r="G8">
        <v>500000</v>
      </c>
      <c r="O8">
        <v>350000</v>
      </c>
      <c r="P8">
        <v>6662</v>
      </c>
      <c r="Q8" t="s">
        <v>20</v>
      </c>
      <c r="S8">
        <v>6662</v>
      </c>
      <c r="T8">
        <v>1446</v>
      </c>
      <c r="U8">
        <v>1</v>
      </c>
      <c r="V8" t="s">
        <v>58</v>
      </c>
      <c r="W8" t="s">
        <v>77</v>
      </c>
      <c r="X8" t="str">
        <f t="shared" si="0"/>
        <v xml:space="preserve">Pravin </v>
      </c>
      <c r="Y8" t="str">
        <f t="shared" si="1"/>
        <v>https://leads.hdfcbank.com/applications/webforms/apply/HDFC_DIWALI_LP/Index.aspx?sourcecode=SEM&amp;pcode=QLS_EMAIL&amp;promocode=QLS_EMAIL&amp;utm_campaign=QLS&amp;utm_medium=email&amp;utm_source=QLS_EMAIL</v>
      </c>
      <c r="Z8" t="str">
        <f t="shared" si="2"/>
        <v>true</v>
      </c>
      <c r="AA8" t="str">
        <f t="shared" si="3"/>
        <v>eligible</v>
      </c>
      <c r="AB8" t="str">
        <f t="shared" si="4"/>
        <v>15,00,000</v>
      </c>
      <c r="AC8" t="str">
        <f t="shared" si="5"/>
        <v>false</v>
      </c>
      <c r="AD8" t="str">
        <f t="shared" si="6"/>
        <v/>
      </c>
      <c r="AE8" t="s">
        <v>25</v>
      </c>
      <c r="AF8" t="str">
        <f t="shared" si="7"/>
        <v>Quick Disbursal</v>
      </c>
      <c r="AG8" t="str">
        <f t="shared" si="8"/>
        <v>eligible</v>
      </c>
      <c r="AH8" t="str">
        <f t="shared" si="9"/>
        <v>5,00,000</v>
      </c>
      <c r="AI8" t="str">
        <f t="shared" si="10"/>
        <v>https://leads.hdfcbank.com/startdoing/personal-loan-leadform.aspx?source_code=HNET&amp;pcode=QLS_EMAIL&amp;promocode=QLS_EMAIL&amp;utm_campaign=QLS&amp;utm_medium=email&amp;utm_source=QLS_EMAIL</v>
      </c>
      <c r="AK8" t="s">
        <v>68</v>
      </c>
      <c r="AL8" t="str">
        <f t="shared" si="11"/>
        <v>false</v>
      </c>
      <c r="AM8" t="s">
        <v>69</v>
      </c>
      <c r="AN8" t="str">
        <f t="shared" si="12"/>
        <v/>
      </c>
      <c r="AO8" t="str">
        <f t="shared" si="13"/>
        <v/>
      </c>
      <c r="AP8" t="str">
        <f t="shared" si="14"/>
        <v>true</v>
      </c>
      <c r="AQ8" t="str">
        <f t="shared" si="15"/>
        <v>3,50,000</v>
      </c>
      <c r="AR8" t="str">
        <f t="shared" si="16"/>
        <v>xx6662</v>
      </c>
      <c r="AS8" t="s">
        <v>52</v>
      </c>
      <c r="AT8" t="str">
        <f t="shared" si="17"/>
        <v/>
      </c>
      <c r="AU8" t="str">
        <f t="shared" si="18"/>
        <v>https://leads.hdfcbank.com/applications/webforms/apply/HDFC_CC_Landingpage/Index.aspx?SourceCode=BUDG&amp;pcode=QLS_EMAIL&amp;promocode=QLS_EMAIL&amp;utm_campaign=QLS&amp;utm_medium=email&amp;utm_source=QLS_EMAIL</v>
      </c>
      <c r="AV8" t="str">
        <f t="shared" si="19"/>
        <v>https://mf1.pctr.co/audvip6dd</v>
      </c>
    </row>
    <row r="9" spans="1:48" x14ac:dyDescent="0.3">
      <c r="A9" t="s">
        <v>67</v>
      </c>
      <c r="Q9" t="s">
        <v>20</v>
      </c>
      <c r="S9">
        <v>2515</v>
      </c>
      <c r="U9">
        <v>1</v>
      </c>
      <c r="V9" t="s">
        <v>58</v>
      </c>
      <c r="W9" t="s">
        <v>78</v>
      </c>
      <c r="X9" t="str">
        <f t="shared" si="0"/>
        <v xml:space="preserve">Shahrukh </v>
      </c>
      <c r="Y9" t="str">
        <f t="shared" si="1"/>
        <v>https://leads.hdfcbank.com/applications/webforms/apply/HDFC_DIWALI_LP/Index.aspx?sourcecode=SEM&amp;pcode=QLS_EMAIL&amp;promocode=QLS_EMAIL&amp;utm_campaign=QLS&amp;utm_medium=email&amp;utm_source=QLS_EMAIL</v>
      </c>
      <c r="Z9" t="str">
        <f t="shared" si="2"/>
        <v>false</v>
      </c>
      <c r="AA9" t="str">
        <f t="shared" si="3"/>
        <v>eligible</v>
      </c>
      <c r="AB9" t="str">
        <f t="shared" si="4"/>
        <v/>
      </c>
      <c r="AC9" t="str">
        <f t="shared" si="5"/>
        <v>false</v>
      </c>
      <c r="AD9" t="str">
        <f t="shared" si="6"/>
        <v/>
      </c>
      <c r="AE9" t="s">
        <v>25</v>
      </c>
      <c r="AF9" t="str">
        <f t="shared" si="7"/>
        <v>Quick Disbursal</v>
      </c>
      <c r="AG9" t="str">
        <f t="shared" si="8"/>
        <v>eligible</v>
      </c>
      <c r="AH9" t="str">
        <f t="shared" si="9"/>
        <v/>
      </c>
      <c r="AI9" t="str">
        <f t="shared" si="10"/>
        <v>https://leads.hdfcbank.com/startdoing/personal-loan-leadform.aspx?source_code=HNET&amp;pcode=QLS_EMAIL&amp;promocode=QLS_EMAIL&amp;utm_campaign=QLS&amp;utm_medium=email&amp;utm_source=QLS_EMAIL</v>
      </c>
      <c r="AK9" t="s">
        <v>68</v>
      </c>
      <c r="AL9" t="str">
        <f t="shared" si="11"/>
        <v>false</v>
      </c>
      <c r="AM9" t="s">
        <v>69</v>
      </c>
      <c r="AN9" t="str">
        <f t="shared" si="12"/>
        <v/>
      </c>
      <c r="AO9" t="str">
        <f t="shared" si="13"/>
        <v/>
      </c>
      <c r="AP9" t="str">
        <f t="shared" si="14"/>
        <v>false</v>
      </c>
      <c r="AQ9" t="str">
        <f t="shared" si="15"/>
        <v/>
      </c>
      <c r="AR9" t="str">
        <f t="shared" si="16"/>
        <v/>
      </c>
      <c r="AS9" t="s">
        <v>52</v>
      </c>
      <c r="AT9" t="str">
        <f t="shared" si="17"/>
        <v/>
      </c>
      <c r="AU9" t="str">
        <f t="shared" si="18"/>
        <v>https://leads.hdfcbank.com/applications/webforms/apply/HDFC_CC_Landingpage/Index.aspx?SourceCode=BUDG&amp;pcode=QLS_EMAIL&amp;promocode=QLS_EMAIL&amp;utm_campaign=QLS&amp;utm_medium=email&amp;utm_source=QLS_EMAIL</v>
      </c>
      <c r="AV9" t="str">
        <f t="shared" si="19"/>
        <v>https://mf1.pctr.co/a2f8jxdjrv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v</dc:creator>
  <cp:lastModifiedBy>vprd</cp:lastModifiedBy>
  <dcterms:created xsi:type="dcterms:W3CDTF">2019-11-30T09:01:06Z</dcterms:created>
  <dcterms:modified xsi:type="dcterms:W3CDTF">2020-06-15T13:01:04Z</dcterms:modified>
</cp:coreProperties>
</file>