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eke\Dropbox\School\Fontys\CSA\NEC_IR_PROJECT\"/>
    </mc:Choice>
  </mc:AlternateContent>
  <xr:revisionPtr revIDLastSave="0" documentId="13_ncr:1_{0CA0523D-4568-43D2-8647-CA7465D28641}" xr6:coauthVersionLast="44" xr6:coauthVersionMax="44" xr10:uidLastSave="{00000000-0000-0000-0000-000000000000}"/>
  <bookViews>
    <workbookView xWindow="-120" yWindow="-120" windowWidth="29040" windowHeight="15840" xr2:uid="{47827B28-EED9-48E4-8E22-BEBFE5EFE20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6" i="1"/>
  <c r="E6" i="1"/>
  <c r="F6" i="1" s="1"/>
  <c r="D29" i="1"/>
  <c r="E5" i="1"/>
  <c r="F5" i="1" s="1"/>
  <c r="D30" i="1" l="1"/>
  <c r="E29" i="1"/>
  <c r="E30" i="1"/>
  <c r="I6" i="1"/>
  <c r="G6" i="1"/>
  <c r="G31" i="1" s="1"/>
  <c r="J6" i="1"/>
  <c r="H6" i="1"/>
  <c r="I5" i="1"/>
  <c r="H5" i="1"/>
  <c r="G5" i="1"/>
  <c r="G30" i="1" s="1"/>
  <c r="J5" i="1"/>
  <c r="E7" i="1" l="1"/>
  <c r="F7" i="1" s="1"/>
  <c r="H7" i="1" s="1"/>
  <c r="N7" i="1" s="1"/>
  <c r="R7" i="1" s="1"/>
  <c r="E8" i="1"/>
  <c r="D31" i="1"/>
  <c r="D32" i="1"/>
  <c r="D33" i="1"/>
  <c r="E9" i="1"/>
  <c r="P5" i="1"/>
  <c r="T5" i="1" s="1"/>
  <c r="J30" i="1"/>
  <c r="N6" i="1"/>
  <c r="R6" i="1" s="1"/>
  <c r="H31" i="1"/>
  <c r="P6" i="1"/>
  <c r="T6" i="1" s="1"/>
  <c r="J31" i="1"/>
  <c r="N5" i="1"/>
  <c r="R5" i="1" s="1"/>
  <c r="H30" i="1"/>
  <c r="O5" i="1"/>
  <c r="S5" i="1" s="1"/>
  <c r="I30" i="1"/>
  <c r="O6" i="1"/>
  <c r="S6" i="1" s="1"/>
  <c r="I31" i="1"/>
  <c r="K6" i="1"/>
  <c r="M6" i="1"/>
  <c r="Q6" i="1" s="1"/>
  <c r="M5" i="1"/>
  <c r="Q5" i="1" s="1"/>
  <c r="K5" i="1"/>
  <c r="E31" i="1" l="1"/>
  <c r="J7" i="1"/>
  <c r="P7" i="1" s="1"/>
  <c r="T7" i="1" s="1"/>
  <c r="F8" i="1"/>
  <c r="E32" i="1"/>
  <c r="H32" i="1"/>
  <c r="I7" i="1"/>
  <c r="G7" i="1"/>
  <c r="D34" i="1"/>
  <c r="E10" i="1"/>
  <c r="F9" i="1"/>
  <c r="E33" i="1"/>
  <c r="V5" i="1"/>
  <c r="L30" i="1" s="1"/>
  <c r="V6" i="1"/>
  <c r="L31" i="1" s="1"/>
  <c r="J32" i="1" l="1"/>
  <c r="O7" i="1"/>
  <c r="S7" i="1" s="1"/>
  <c r="I32" i="1"/>
  <c r="G32" i="1"/>
  <c r="K7" i="1"/>
  <c r="M7" i="1"/>
  <c r="Q7" i="1" s="1"/>
  <c r="I8" i="1"/>
  <c r="H8" i="1"/>
  <c r="G8" i="1"/>
  <c r="J8" i="1"/>
  <c r="I9" i="1"/>
  <c r="G9" i="1"/>
  <c r="H9" i="1"/>
  <c r="J9" i="1"/>
  <c r="F10" i="1"/>
  <c r="E34" i="1"/>
  <c r="D35" i="1"/>
  <c r="E11" i="1"/>
  <c r="V7" i="1" l="1"/>
  <c r="L32" i="1" s="1"/>
  <c r="P8" i="1"/>
  <c r="T8" i="1" s="1"/>
  <c r="J33" i="1"/>
  <c r="N8" i="1"/>
  <c r="R8" i="1" s="1"/>
  <c r="H33" i="1"/>
  <c r="O8" i="1"/>
  <c r="S8" i="1" s="1"/>
  <c r="I33" i="1"/>
  <c r="G33" i="1"/>
  <c r="K8" i="1"/>
  <c r="M8" i="1"/>
  <c r="Q8" i="1" s="1"/>
  <c r="O9" i="1"/>
  <c r="S9" i="1" s="1"/>
  <c r="I34" i="1"/>
  <c r="F11" i="1"/>
  <c r="E35" i="1"/>
  <c r="I10" i="1"/>
  <c r="G10" i="1"/>
  <c r="J10" i="1"/>
  <c r="H10" i="1"/>
  <c r="E12" i="1"/>
  <c r="D36" i="1"/>
  <c r="J34" i="1"/>
  <c r="P9" i="1"/>
  <c r="T9" i="1" s="1"/>
  <c r="N9" i="1"/>
  <c r="R9" i="1" s="1"/>
  <c r="H34" i="1"/>
  <c r="G34" i="1"/>
  <c r="M9" i="1"/>
  <c r="Q9" i="1" s="1"/>
  <c r="K9" i="1"/>
  <c r="V9" i="1" l="1"/>
  <c r="L34" i="1" s="1"/>
  <c r="V8" i="1"/>
  <c r="L33" i="1" s="1"/>
  <c r="G35" i="1"/>
  <c r="M10" i="1"/>
  <c r="Q10" i="1" s="1"/>
  <c r="K10" i="1"/>
  <c r="F12" i="1"/>
  <c r="E36" i="1"/>
  <c r="N10" i="1"/>
  <c r="R10" i="1" s="1"/>
  <c r="H35" i="1"/>
  <c r="P10" i="1"/>
  <c r="T10" i="1" s="1"/>
  <c r="J35" i="1"/>
  <c r="I35" i="1"/>
  <c r="O10" i="1"/>
  <c r="S10" i="1" s="1"/>
  <c r="J11" i="1"/>
  <c r="I11" i="1"/>
  <c r="G11" i="1"/>
  <c r="H11" i="1"/>
  <c r="E13" i="1"/>
  <c r="D37" i="1"/>
  <c r="N11" i="1" l="1"/>
  <c r="R11" i="1" s="1"/>
  <c r="H36" i="1"/>
  <c r="G36" i="1"/>
  <c r="K11" i="1"/>
  <c r="M11" i="1"/>
  <c r="Q11" i="1" s="1"/>
  <c r="J36" i="1"/>
  <c r="P11" i="1"/>
  <c r="T11" i="1" s="1"/>
  <c r="V10" i="1"/>
  <c r="L35" i="1" s="1"/>
  <c r="F13" i="1"/>
  <c r="E37" i="1"/>
  <c r="O11" i="1"/>
  <c r="S11" i="1" s="1"/>
  <c r="I36" i="1"/>
  <c r="J12" i="1"/>
  <c r="H12" i="1"/>
  <c r="I12" i="1"/>
  <c r="G12" i="1"/>
  <c r="D38" i="1"/>
  <c r="E14" i="1"/>
  <c r="V11" i="1" l="1"/>
  <c r="L36" i="1" s="1"/>
  <c r="G37" i="1"/>
  <c r="K12" i="1"/>
  <c r="M12" i="1"/>
  <c r="Q12" i="1" s="1"/>
  <c r="O12" i="1"/>
  <c r="S12" i="1" s="1"/>
  <c r="I37" i="1"/>
  <c r="H37" i="1"/>
  <c r="N12" i="1"/>
  <c r="R12" i="1" s="1"/>
  <c r="P12" i="1"/>
  <c r="T12" i="1" s="1"/>
  <c r="J37" i="1"/>
  <c r="E15" i="1"/>
  <c r="D39" i="1"/>
  <c r="F14" i="1"/>
  <c r="E38" i="1"/>
  <c r="J13" i="1"/>
  <c r="H13" i="1"/>
  <c r="I13" i="1"/>
  <c r="G13" i="1"/>
  <c r="H38" i="1" l="1"/>
  <c r="N13" i="1"/>
  <c r="R13" i="1" s="1"/>
  <c r="I38" i="1"/>
  <c r="O13" i="1"/>
  <c r="S13" i="1" s="1"/>
  <c r="V12" i="1"/>
  <c r="L37" i="1" s="1"/>
  <c r="J38" i="1"/>
  <c r="P13" i="1"/>
  <c r="T13" i="1" s="1"/>
  <c r="J14" i="1"/>
  <c r="H14" i="1"/>
  <c r="G14" i="1"/>
  <c r="I14" i="1"/>
  <c r="E16" i="1"/>
  <c r="D40" i="1"/>
  <c r="F15" i="1"/>
  <c r="E39" i="1"/>
  <c r="G38" i="1"/>
  <c r="K13" i="1"/>
  <c r="M13" i="1"/>
  <c r="Q13" i="1" s="1"/>
  <c r="P14" i="1" l="1"/>
  <c r="T14" i="1" s="1"/>
  <c r="J39" i="1"/>
  <c r="F16" i="1"/>
  <c r="E40" i="1"/>
  <c r="D41" i="1"/>
  <c r="E17" i="1"/>
  <c r="O14" i="1"/>
  <c r="S14" i="1" s="1"/>
  <c r="I39" i="1"/>
  <c r="V13" i="1"/>
  <c r="L38" i="1" s="1"/>
  <c r="G39" i="1"/>
  <c r="M14" i="1"/>
  <c r="Q14" i="1" s="1"/>
  <c r="K14" i="1"/>
  <c r="H15" i="1"/>
  <c r="I15" i="1"/>
  <c r="J15" i="1"/>
  <c r="G15" i="1"/>
  <c r="N14" i="1"/>
  <c r="R14" i="1" s="1"/>
  <c r="H39" i="1"/>
  <c r="G40" i="1" l="1"/>
  <c r="M15" i="1"/>
  <c r="Q15" i="1" s="1"/>
  <c r="K15" i="1"/>
  <c r="I40" i="1"/>
  <c r="O15" i="1"/>
  <c r="S15" i="1" s="1"/>
  <c r="J40" i="1"/>
  <c r="P15" i="1"/>
  <c r="T15" i="1" s="1"/>
  <c r="V14" i="1"/>
  <c r="L39" i="1" s="1"/>
  <c r="F17" i="1"/>
  <c r="E41" i="1"/>
  <c r="H40" i="1"/>
  <c r="N15" i="1"/>
  <c r="R15" i="1" s="1"/>
  <c r="D42" i="1"/>
  <c r="E18" i="1"/>
  <c r="I16" i="1"/>
  <c r="G16" i="1"/>
  <c r="J16" i="1"/>
  <c r="H16" i="1"/>
  <c r="F18" i="1" l="1"/>
  <c r="E42" i="1"/>
  <c r="E19" i="1"/>
  <c r="D43" i="1"/>
  <c r="V15" i="1"/>
  <c r="L40" i="1" s="1"/>
  <c r="G41" i="1"/>
  <c r="M16" i="1"/>
  <c r="Q16" i="1" s="1"/>
  <c r="K16" i="1"/>
  <c r="O16" i="1"/>
  <c r="S16" i="1" s="1"/>
  <c r="I41" i="1"/>
  <c r="N16" i="1"/>
  <c r="R16" i="1" s="1"/>
  <c r="H41" i="1"/>
  <c r="P16" i="1"/>
  <c r="T16" i="1" s="1"/>
  <c r="J41" i="1"/>
  <c r="I17" i="1"/>
  <c r="G17" i="1"/>
  <c r="J17" i="1"/>
  <c r="H17" i="1"/>
  <c r="V16" i="1" l="1"/>
  <c r="L41" i="1" s="1"/>
  <c r="O17" i="1"/>
  <c r="S17" i="1" s="1"/>
  <c r="I42" i="1"/>
  <c r="E20" i="1"/>
  <c r="D44" i="1"/>
  <c r="F19" i="1"/>
  <c r="E43" i="1"/>
  <c r="G42" i="1"/>
  <c r="K17" i="1"/>
  <c r="M17" i="1"/>
  <c r="Q17" i="1" s="1"/>
  <c r="N17" i="1"/>
  <c r="R17" i="1" s="1"/>
  <c r="H42" i="1"/>
  <c r="P17" i="1"/>
  <c r="T17" i="1" s="1"/>
  <c r="J42" i="1"/>
  <c r="G18" i="1"/>
  <c r="J18" i="1"/>
  <c r="H18" i="1"/>
  <c r="I18" i="1"/>
  <c r="P18" i="1" l="1"/>
  <c r="T18" i="1" s="1"/>
  <c r="J43" i="1"/>
  <c r="F20" i="1"/>
  <c r="E44" i="1"/>
  <c r="N18" i="1"/>
  <c r="R18" i="1" s="1"/>
  <c r="H43" i="1"/>
  <c r="J19" i="1"/>
  <c r="H19" i="1"/>
  <c r="I19" i="1"/>
  <c r="G19" i="1"/>
  <c r="G43" i="1"/>
  <c r="M18" i="1"/>
  <c r="Q18" i="1" s="1"/>
  <c r="K18" i="1"/>
  <c r="E21" i="1"/>
  <c r="D45" i="1"/>
  <c r="O18" i="1"/>
  <c r="S18" i="1" s="1"/>
  <c r="I43" i="1"/>
  <c r="V17" i="1"/>
  <c r="L42" i="1" s="1"/>
  <c r="N19" i="1" l="1"/>
  <c r="R19" i="1" s="1"/>
  <c r="H44" i="1"/>
  <c r="P19" i="1"/>
  <c r="T19" i="1" s="1"/>
  <c r="J44" i="1"/>
  <c r="F21" i="1"/>
  <c r="E45" i="1"/>
  <c r="E22" i="1"/>
  <c r="D46" i="1"/>
  <c r="J20" i="1"/>
  <c r="H20" i="1"/>
  <c r="I20" i="1"/>
  <c r="G20" i="1"/>
  <c r="V18" i="1"/>
  <c r="L43" i="1" s="1"/>
  <c r="G44" i="1"/>
  <c r="K19" i="1"/>
  <c r="M19" i="1"/>
  <c r="Q19" i="1" s="1"/>
  <c r="O19" i="1"/>
  <c r="S19" i="1" s="1"/>
  <c r="I44" i="1"/>
  <c r="V19" i="1" l="1"/>
  <c r="L44" i="1" s="1"/>
  <c r="H21" i="1"/>
  <c r="I21" i="1"/>
  <c r="G21" i="1"/>
  <c r="J21" i="1"/>
  <c r="G45" i="1"/>
  <c r="M20" i="1"/>
  <c r="Q20" i="1" s="1"/>
  <c r="K20" i="1"/>
  <c r="F22" i="1"/>
  <c r="E46" i="1"/>
  <c r="E23" i="1"/>
  <c r="D47" i="1"/>
  <c r="O20" i="1"/>
  <c r="S20" i="1" s="1"/>
  <c r="I45" i="1"/>
  <c r="H45" i="1"/>
  <c r="N20" i="1"/>
  <c r="R20" i="1" s="1"/>
  <c r="P20" i="1"/>
  <c r="T20" i="1" s="1"/>
  <c r="J45" i="1"/>
  <c r="J22" i="1" l="1"/>
  <c r="H22" i="1"/>
  <c r="I22" i="1"/>
  <c r="G22" i="1"/>
  <c r="V20" i="1"/>
  <c r="L45" i="1" s="1"/>
  <c r="J46" i="1"/>
  <c r="P21" i="1"/>
  <c r="T21" i="1" s="1"/>
  <c r="G46" i="1"/>
  <c r="K21" i="1"/>
  <c r="M21" i="1"/>
  <c r="Q21" i="1" s="1"/>
  <c r="E24" i="1"/>
  <c r="D48" i="1"/>
  <c r="F23" i="1"/>
  <c r="E47" i="1"/>
  <c r="O21" i="1"/>
  <c r="S21" i="1" s="1"/>
  <c r="I46" i="1"/>
  <c r="N21" i="1"/>
  <c r="R21" i="1" s="1"/>
  <c r="H46" i="1"/>
  <c r="G47" i="1" l="1"/>
  <c r="M22" i="1"/>
  <c r="Q22" i="1" s="1"/>
  <c r="K22" i="1"/>
  <c r="P22" i="1"/>
  <c r="T22" i="1" s="1"/>
  <c r="J47" i="1"/>
  <c r="H23" i="1"/>
  <c r="I23" i="1"/>
  <c r="G23" i="1"/>
  <c r="J23" i="1"/>
  <c r="D49" i="1"/>
  <c r="E25" i="1"/>
  <c r="F24" i="1"/>
  <c r="E48" i="1"/>
  <c r="O22" i="1"/>
  <c r="S22" i="1" s="1"/>
  <c r="I47" i="1"/>
  <c r="V21" i="1"/>
  <c r="L46" i="1" s="1"/>
  <c r="N22" i="1"/>
  <c r="R22" i="1" s="1"/>
  <c r="H47" i="1"/>
  <c r="O23" i="1" l="1"/>
  <c r="S23" i="1" s="1"/>
  <c r="I48" i="1"/>
  <c r="N23" i="1"/>
  <c r="R23" i="1" s="1"/>
  <c r="H48" i="1"/>
  <c r="J48" i="1"/>
  <c r="P23" i="1"/>
  <c r="T23" i="1" s="1"/>
  <c r="I24" i="1"/>
  <c r="G24" i="1"/>
  <c r="J24" i="1"/>
  <c r="H24" i="1"/>
  <c r="G48" i="1"/>
  <c r="M23" i="1"/>
  <c r="Q23" i="1" s="1"/>
  <c r="K23" i="1"/>
  <c r="F25" i="1"/>
  <c r="E49" i="1"/>
  <c r="V22" i="1"/>
  <c r="L47" i="1" s="1"/>
  <c r="G49" i="1" l="1"/>
  <c r="K24" i="1"/>
  <c r="M24" i="1"/>
  <c r="Q24" i="1" s="1"/>
  <c r="O24" i="1"/>
  <c r="S24" i="1" s="1"/>
  <c r="I49" i="1"/>
  <c r="I25" i="1"/>
  <c r="J25" i="1"/>
  <c r="H25" i="1"/>
  <c r="G25" i="1"/>
  <c r="V23" i="1"/>
  <c r="L48" i="1" s="1"/>
  <c r="N24" i="1"/>
  <c r="R24" i="1" s="1"/>
  <c r="H49" i="1"/>
  <c r="P24" i="1"/>
  <c r="T24" i="1" s="1"/>
  <c r="J49" i="1"/>
  <c r="P25" i="1" l="1"/>
  <c r="T25" i="1" s="1"/>
  <c r="J50" i="1"/>
  <c r="V24" i="1"/>
  <c r="L49" i="1" s="1"/>
  <c r="H50" i="1"/>
  <c r="N25" i="1"/>
  <c r="R25" i="1" s="1"/>
  <c r="O25" i="1"/>
  <c r="S25" i="1" s="1"/>
  <c r="I50" i="1"/>
  <c r="G50" i="1"/>
  <c r="K25" i="1"/>
  <c r="M25" i="1"/>
  <c r="Q25" i="1" s="1"/>
  <c r="V25" i="1" l="1"/>
  <c r="L50" i="1" s="1"/>
</calcChain>
</file>

<file path=xl/sharedStrings.xml><?xml version="1.0" encoding="utf-8"?>
<sst xmlns="http://schemas.openxmlformats.org/spreadsheetml/2006/main" count="36" uniqueCount="25">
  <si>
    <t>Base frq</t>
  </si>
  <si>
    <t>Div</t>
  </si>
  <si>
    <t>Period</t>
  </si>
  <si>
    <t>On burst</t>
  </si>
  <si>
    <t>Off burst</t>
  </si>
  <si>
    <t>"1" on</t>
  </si>
  <si>
    <t>"1" off</t>
  </si>
  <si>
    <t>"0" on</t>
  </si>
  <si>
    <t>"0" off</t>
  </si>
  <si>
    <t>On burst ticks</t>
  </si>
  <si>
    <t>Off burst ticks</t>
  </si>
  <si>
    <t>"1" off ticks</t>
  </si>
  <si>
    <t>"0" off ticks</t>
  </si>
  <si>
    <t xml:space="preserve">"0" off </t>
  </si>
  <si>
    <t>Verschil binnen marge</t>
  </si>
  <si>
    <t>Integer ticks</t>
  </si>
  <si>
    <t>Actual time with this ticks as integer [s]</t>
  </si>
  <si>
    <t>margin [s]</t>
  </si>
  <si>
    <t>All INTEGER</t>
  </si>
  <si>
    <t>Total</t>
  </si>
  <si>
    <t>outcome Frequency</t>
  </si>
  <si>
    <t>Not integer ticks</t>
  </si>
  <si>
    <t>Division</t>
  </si>
  <si>
    <t>Applicable</t>
  </si>
  <si>
    <t>Process Frequency[Hz]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</si>
</sst>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4">
    <xf numFmtId="0" fontId="0" fillId="0" borderId="0" xfId="0"/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NumberFormat="1" applyBorder="1"/>
    <xf numFmtId="0" fontId="0" fillId="0" borderId="0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1" fillId="2" borderId="1" xfId="1" applyNumberFormat="1"/>
  </cellXfs>
  <cellStyles count="2">
    <cellStyle name="Invoer" xfId="1" builtinId="20"/>
    <cellStyle name="Standaard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BDAC39-45F8-4EBE-985B-236138923FBE}" name="Tabel1" displayName="Tabel1" ref="G29:J50" totalsRowShown="0">
  <autoFilter ref="G29:J50" xr:uid="{7E9983F6-DA84-4765-9377-58D35234939F}"/>
  <tableColumns count="4">
    <tableColumn id="1" xr3:uid="{9E5F4240-3544-428F-9411-5DFA3481685F}" name="On burst ticks">
      <calculatedColumnFormula>INT(G5)</calculatedColumnFormula>
    </tableColumn>
    <tableColumn id="2" xr3:uid="{D8E98489-FDFB-49A8-AD1D-58E8528F6166}" name="Off burst ticks">
      <calculatedColumnFormula>INT(H5)</calculatedColumnFormula>
    </tableColumn>
    <tableColumn id="3" xr3:uid="{21C90DB9-5459-457B-9084-5070DFB7C55A}" name="&quot;1&quot; off ticks">
      <calculatedColumnFormula>INT(I5)</calculatedColumnFormula>
    </tableColumn>
    <tableColumn id="4" xr3:uid="{D001D831-0878-41C2-BA42-CDD83A3E8C22}" name="&quot;0&quot; off ticks">
      <calculatedColumnFormula>INT(J5)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673B-915A-4813-9B41-C2C745129896}">
  <dimension ref="B3:V50"/>
  <sheetViews>
    <sheetView tabSelected="1" topLeftCell="A19" workbookViewId="0">
      <selection activeCell="M26" sqref="M26"/>
    </sheetView>
  </sheetViews>
  <sheetFormatPr defaultRowHeight="15" x14ac:dyDescent="0.25"/>
  <cols>
    <col min="5" max="5" width="21.5703125" customWidth="1"/>
    <col min="6" max="6" width="11" bestFit="1" customWidth="1"/>
    <col min="7" max="10" width="20.7109375" customWidth="1"/>
    <col min="11" max="11" width="13.7109375" customWidth="1"/>
    <col min="12" max="12" width="16.42578125" customWidth="1"/>
    <col min="13" max="16" width="13.140625" customWidth="1"/>
    <col min="17" max="17" width="9.42578125" bestFit="1" customWidth="1"/>
  </cols>
  <sheetData>
    <row r="3" spans="2:22" x14ac:dyDescent="0.25">
      <c r="G3" t="s">
        <v>21</v>
      </c>
      <c r="M3" t="s">
        <v>16</v>
      </c>
      <c r="Q3" t="s">
        <v>14</v>
      </c>
      <c r="V3" t="s">
        <v>19</v>
      </c>
    </row>
    <row r="4" spans="2:22" x14ac:dyDescent="0.25">
      <c r="B4" t="s">
        <v>0</v>
      </c>
      <c r="D4" t="s">
        <v>1</v>
      </c>
      <c r="E4" t="s">
        <v>20</v>
      </c>
      <c r="F4" t="s">
        <v>2</v>
      </c>
      <c r="G4" s="5" t="s">
        <v>9</v>
      </c>
      <c r="H4" s="6" t="s">
        <v>10</v>
      </c>
      <c r="I4" s="6" t="s">
        <v>11</v>
      </c>
      <c r="J4" s="7" t="s">
        <v>12</v>
      </c>
      <c r="K4" s="2" t="s">
        <v>18</v>
      </c>
      <c r="M4" s="5" t="s">
        <v>3</v>
      </c>
      <c r="N4" s="6" t="s">
        <v>4</v>
      </c>
      <c r="O4" s="6" t="s">
        <v>6</v>
      </c>
      <c r="P4" s="7" t="s">
        <v>13</v>
      </c>
      <c r="Q4" s="5" t="s">
        <v>3</v>
      </c>
      <c r="R4" s="6" t="s">
        <v>4</v>
      </c>
      <c r="S4" s="6" t="s">
        <v>6</v>
      </c>
      <c r="T4" s="7" t="s">
        <v>13</v>
      </c>
    </row>
    <row r="5" spans="2:22" x14ac:dyDescent="0.25">
      <c r="B5" s="23">
        <v>50000000</v>
      </c>
      <c r="D5">
        <v>1</v>
      </c>
      <c r="E5" s="1">
        <f>B$5/D5</f>
        <v>50000000</v>
      </c>
      <c r="F5" s="1">
        <f>1/E5</f>
        <v>2E-8</v>
      </c>
      <c r="G5" s="8">
        <f>B$8/F5</f>
        <v>449999.99999999994</v>
      </c>
      <c r="H5" s="9">
        <f>B$11/F5</f>
        <v>224999.99999999997</v>
      </c>
      <c r="I5" s="9">
        <f>B$17/F5</f>
        <v>84375</v>
      </c>
      <c r="J5" s="10">
        <f>B$23/F5</f>
        <v>28124.999999999996</v>
      </c>
      <c r="K5" s="3" t="b">
        <f>AND((INT(G5)=G5),(INT(H5)=H5),(INT(I5)=I5),(INT(J5)=J5))</f>
        <v>1</v>
      </c>
      <c r="M5" s="14">
        <f>INT(G5)*$F5</f>
        <v>9.0000000000000011E-3</v>
      </c>
      <c r="N5" s="15">
        <f>INT(H5)*$F5</f>
        <v>4.5000000000000005E-3</v>
      </c>
      <c r="O5" s="15">
        <f>INT(I5)*$F5</f>
        <v>1.6875E-3</v>
      </c>
      <c r="P5" s="16">
        <f>INT(J5)*$F5</f>
        <v>5.6250000000000007E-4</v>
      </c>
      <c r="Q5" s="14" t="b">
        <f>(($B$8-M5)&lt;$B$29)</f>
        <v>1</v>
      </c>
      <c r="R5" s="15" t="b">
        <f>(($B$11-N5)&lt;$B$29)</f>
        <v>1</v>
      </c>
      <c r="S5" s="15" t="b">
        <f>(($B$17-O5)&lt;$B$29)</f>
        <v>1</v>
      </c>
      <c r="T5" s="16" t="b">
        <f>(($B$23-P5)&lt;$B$29)</f>
        <v>1</v>
      </c>
      <c r="V5" t="b">
        <f>AND(Q5,R5,S5,T5)</f>
        <v>1</v>
      </c>
    </row>
    <row r="6" spans="2:22" x14ac:dyDescent="0.25">
      <c r="D6">
        <f>D5*2</f>
        <v>2</v>
      </c>
      <c r="E6" s="1">
        <f t="shared" ref="E6:E25" si="0">B$5/D6</f>
        <v>25000000</v>
      </c>
      <c r="F6" s="1">
        <f t="shared" ref="F6:F25" si="1">1/E6</f>
        <v>4.0000000000000001E-8</v>
      </c>
      <c r="G6" s="8">
        <f t="shared" ref="G6:G25" si="2">B$8/F6</f>
        <v>224999.99999999997</v>
      </c>
      <c r="H6" s="9">
        <f t="shared" ref="H6:H25" si="3">B$11/F6</f>
        <v>112499.99999999999</v>
      </c>
      <c r="I6" s="9">
        <f t="shared" ref="I6:I25" si="4">B$17/F6</f>
        <v>42187.5</v>
      </c>
      <c r="J6" s="10">
        <f t="shared" ref="J6:J25" si="5">B$23/F6</f>
        <v>14062.499999999998</v>
      </c>
      <c r="K6" s="3" t="b">
        <f t="shared" ref="K6:K25" si="6">AND((INT(G6)=G6),(INT(H6)=H6),(INT(I6)=I6),(INT(J6)=J6))</f>
        <v>0</v>
      </c>
      <c r="M6" s="14">
        <f t="shared" ref="M6:M25" si="7">INT(G6)*$F6</f>
        <v>9.0000000000000011E-3</v>
      </c>
      <c r="N6" s="15">
        <f t="shared" ref="N6:N25" si="8">INT(H6)*$F6</f>
        <v>4.5000000000000005E-3</v>
      </c>
      <c r="O6" s="15">
        <f t="shared" ref="O6:O25" si="9">INT(I6)*$F6</f>
        <v>1.6874800000000001E-3</v>
      </c>
      <c r="P6" s="16">
        <f t="shared" ref="P6:P25" si="10">INT(J6)*$F6</f>
        <v>5.6247999999999997E-4</v>
      </c>
      <c r="Q6" s="14" t="b">
        <f>(($B$8-M6)&lt;$B$29)</f>
        <v>1</v>
      </c>
      <c r="R6" s="15" t="b">
        <f t="shared" ref="R6:R25" si="11">(($B$11-N6)&lt;$B$29)</f>
        <v>1</v>
      </c>
      <c r="S6" s="15" t="b">
        <f t="shared" ref="S6:S25" si="12">(($B$17-O6)&lt;$B$29)</f>
        <v>1</v>
      </c>
      <c r="T6" s="16" t="b">
        <f t="shared" ref="T6:T25" si="13">(($B$23-P6)&lt;$B$29)</f>
        <v>1</v>
      </c>
      <c r="V6" t="b">
        <f>AND(Q6,R6,S6,T6)</f>
        <v>1</v>
      </c>
    </row>
    <row r="7" spans="2:22" x14ac:dyDescent="0.25">
      <c r="B7" s="2" t="s">
        <v>3</v>
      </c>
      <c r="D7">
        <f t="shared" ref="D7:D25" si="14">D6*2</f>
        <v>4</v>
      </c>
      <c r="E7" s="1">
        <f t="shared" si="0"/>
        <v>12500000</v>
      </c>
      <c r="F7" s="1">
        <f t="shared" si="1"/>
        <v>8.0000000000000002E-8</v>
      </c>
      <c r="G7" s="8">
        <f t="shared" si="2"/>
        <v>112499.99999999999</v>
      </c>
      <c r="H7" s="9">
        <f t="shared" si="3"/>
        <v>56249.999999999993</v>
      </c>
      <c r="I7" s="9">
        <f t="shared" si="4"/>
        <v>21093.75</v>
      </c>
      <c r="J7" s="10">
        <f t="shared" si="5"/>
        <v>7031.2499999999991</v>
      </c>
      <c r="K7" s="3" t="b">
        <f t="shared" si="6"/>
        <v>0</v>
      </c>
      <c r="M7" s="14">
        <f t="shared" si="7"/>
        <v>9.0000000000000011E-3</v>
      </c>
      <c r="N7" s="15">
        <f t="shared" si="8"/>
        <v>4.5000000000000005E-3</v>
      </c>
      <c r="O7" s="15">
        <f t="shared" si="9"/>
        <v>1.6874400000000001E-3</v>
      </c>
      <c r="P7" s="16">
        <f t="shared" si="10"/>
        <v>5.6247999999999997E-4</v>
      </c>
      <c r="Q7" s="14" t="b">
        <f t="shared" ref="Q6:Q25" si="15">(($B$8-M7)&lt;$B$29)</f>
        <v>1</v>
      </c>
      <c r="R7" s="15" t="b">
        <f t="shared" si="11"/>
        <v>1</v>
      </c>
      <c r="S7" s="15" t="b">
        <f t="shared" si="12"/>
        <v>1</v>
      </c>
      <c r="T7" s="16" t="b">
        <f t="shared" si="13"/>
        <v>1</v>
      </c>
      <c r="V7" t="b">
        <f>AND(Q7,R7,S7,T7)</f>
        <v>1</v>
      </c>
    </row>
    <row r="8" spans="2:22" x14ac:dyDescent="0.25">
      <c r="B8" s="23">
        <v>8.9999999999999993E-3</v>
      </c>
      <c r="D8">
        <f t="shared" si="14"/>
        <v>8</v>
      </c>
      <c r="E8" s="1">
        <f t="shared" si="0"/>
        <v>6250000</v>
      </c>
      <c r="F8" s="1">
        <f t="shared" si="1"/>
        <v>1.6E-7</v>
      </c>
      <c r="G8" s="8">
        <f t="shared" si="2"/>
        <v>56249.999999999993</v>
      </c>
      <c r="H8" s="9">
        <f t="shared" si="3"/>
        <v>28124.999999999996</v>
      </c>
      <c r="I8" s="9">
        <f t="shared" si="4"/>
        <v>10546.875</v>
      </c>
      <c r="J8" s="10">
        <f t="shared" si="5"/>
        <v>3515.6249999999995</v>
      </c>
      <c r="K8" s="3" t="b">
        <f t="shared" si="6"/>
        <v>0</v>
      </c>
      <c r="M8" s="14">
        <f t="shared" si="7"/>
        <v>9.0000000000000011E-3</v>
      </c>
      <c r="N8" s="15">
        <f t="shared" si="8"/>
        <v>4.5000000000000005E-3</v>
      </c>
      <c r="O8" s="15">
        <f t="shared" si="9"/>
        <v>1.6873599999999999E-3</v>
      </c>
      <c r="P8" s="16">
        <f t="shared" si="10"/>
        <v>5.6240000000000001E-4</v>
      </c>
      <c r="Q8" s="14" t="b">
        <f t="shared" si="15"/>
        <v>1</v>
      </c>
      <c r="R8" s="15" t="b">
        <f t="shared" si="11"/>
        <v>1</v>
      </c>
      <c r="S8" s="15" t="b">
        <f t="shared" si="12"/>
        <v>1</v>
      </c>
      <c r="T8" s="16" t="b">
        <f t="shared" si="13"/>
        <v>1</v>
      </c>
      <c r="V8" t="b">
        <f>AND(Q8,R8,S8,T8)</f>
        <v>1</v>
      </c>
    </row>
    <row r="9" spans="2:22" x14ac:dyDescent="0.25">
      <c r="B9" s="3"/>
      <c r="D9">
        <f t="shared" si="14"/>
        <v>16</v>
      </c>
      <c r="E9" s="1">
        <f t="shared" si="0"/>
        <v>3125000</v>
      </c>
      <c r="F9" s="1">
        <f t="shared" si="1"/>
        <v>3.2000000000000001E-7</v>
      </c>
      <c r="G9" s="8">
        <f t="shared" si="2"/>
        <v>28124.999999999996</v>
      </c>
      <c r="H9" s="9">
        <f t="shared" si="3"/>
        <v>14062.499999999998</v>
      </c>
      <c r="I9" s="9">
        <f t="shared" si="4"/>
        <v>5273.4375</v>
      </c>
      <c r="J9" s="10">
        <f t="shared" si="5"/>
        <v>1757.8124999999998</v>
      </c>
      <c r="K9" s="3" t="b">
        <f t="shared" si="6"/>
        <v>0</v>
      </c>
      <c r="M9" s="14">
        <f t="shared" si="7"/>
        <v>9.0000000000000011E-3</v>
      </c>
      <c r="N9" s="15">
        <f t="shared" si="8"/>
        <v>4.4998399999999997E-3</v>
      </c>
      <c r="O9" s="15">
        <f t="shared" si="9"/>
        <v>1.6873599999999999E-3</v>
      </c>
      <c r="P9" s="16">
        <f t="shared" si="10"/>
        <v>5.6223999999999998E-4</v>
      </c>
      <c r="Q9" s="14" t="b">
        <f t="shared" si="15"/>
        <v>1</v>
      </c>
      <c r="R9" s="15" t="b">
        <f t="shared" si="11"/>
        <v>1</v>
      </c>
      <c r="S9" s="15" t="b">
        <f t="shared" si="12"/>
        <v>1</v>
      </c>
      <c r="T9" s="16" t="b">
        <f t="shared" si="13"/>
        <v>1</v>
      </c>
      <c r="V9" t="b">
        <f>AND(Q9,R9,S9,T9)</f>
        <v>1</v>
      </c>
    </row>
    <row r="10" spans="2:22" x14ac:dyDescent="0.25">
      <c r="B10" s="3" t="s">
        <v>4</v>
      </c>
      <c r="D10">
        <f t="shared" si="14"/>
        <v>32</v>
      </c>
      <c r="E10" s="1">
        <f t="shared" si="0"/>
        <v>1562500</v>
      </c>
      <c r="F10" s="1">
        <f t="shared" si="1"/>
        <v>6.4000000000000001E-7</v>
      </c>
      <c r="G10" s="8">
        <f t="shared" si="2"/>
        <v>14062.499999999998</v>
      </c>
      <c r="H10" s="9">
        <f t="shared" si="3"/>
        <v>7031.2499999999991</v>
      </c>
      <c r="I10" s="9">
        <f t="shared" si="4"/>
        <v>2636.71875</v>
      </c>
      <c r="J10" s="10">
        <f t="shared" si="5"/>
        <v>878.90624999999989</v>
      </c>
      <c r="K10" s="3" t="b">
        <f t="shared" si="6"/>
        <v>0</v>
      </c>
      <c r="M10" s="14">
        <f t="shared" si="7"/>
        <v>8.9996799999999995E-3</v>
      </c>
      <c r="N10" s="15">
        <f t="shared" si="8"/>
        <v>4.4998399999999997E-3</v>
      </c>
      <c r="O10" s="15">
        <f t="shared" si="9"/>
        <v>1.6870400000000001E-3</v>
      </c>
      <c r="P10" s="16">
        <f t="shared" si="10"/>
        <v>5.6192000000000004E-4</v>
      </c>
      <c r="Q10" s="14" t="b">
        <f t="shared" si="15"/>
        <v>1</v>
      </c>
      <c r="R10" s="15" t="b">
        <f t="shared" si="11"/>
        <v>1</v>
      </c>
      <c r="S10" s="15" t="b">
        <f t="shared" si="12"/>
        <v>1</v>
      </c>
      <c r="T10" s="16" t="b">
        <f t="shared" si="13"/>
        <v>1</v>
      </c>
      <c r="V10" t="b">
        <f>AND(Q10,R10,S10,T10)</f>
        <v>1</v>
      </c>
    </row>
    <row r="11" spans="2:22" x14ac:dyDescent="0.25">
      <c r="B11" s="23">
        <v>4.4999999999999997E-3</v>
      </c>
      <c r="D11">
        <f t="shared" si="14"/>
        <v>64</v>
      </c>
      <c r="E11" s="1">
        <f t="shared" si="0"/>
        <v>781250</v>
      </c>
      <c r="F11" s="1">
        <f t="shared" si="1"/>
        <v>1.28E-6</v>
      </c>
      <c r="G11" s="8">
        <f t="shared" si="2"/>
        <v>7031.2499999999991</v>
      </c>
      <c r="H11" s="9">
        <f t="shared" si="3"/>
        <v>3515.6249999999995</v>
      </c>
      <c r="I11" s="9">
        <f t="shared" si="4"/>
        <v>1318.359375</v>
      </c>
      <c r="J11" s="10">
        <f t="shared" si="5"/>
        <v>439.45312499999994</v>
      </c>
      <c r="K11" s="3" t="b">
        <f t="shared" si="6"/>
        <v>0</v>
      </c>
      <c r="M11" s="14">
        <f t="shared" si="7"/>
        <v>8.9996799999999995E-3</v>
      </c>
      <c r="N11" s="15">
        <f t="shared" si="8"/>
        <v>4.4992000000000001E-3</v>
      </c>
      <c r="O11" s="15">
        <f t="shared" si="9"/>
        <v>1.6870400000000001E-3</v>
      </c>
      <c r="P11" s="16">
        <f t="shared" si="10"/>
        <v>5.6192000000000004E-4</v>
      </c>
      <c r="Q11" s="14" t="b">
        <f t="shared" si="15"/>
        <v>1</v>
      </c>
      <c r="R11" s="15" t="b">
        <f t="shared" si="11"/>
        <v>1</v>
      </c>
      <c r="S11" s="15" t="b">
        <f t="shared" si="12"/>
        <v>1</v>
      </c>
      <c r="T11" s="16" t="b">
        <f t="shared" si="13"/>
        <v>1</v>
      </c>
      <c r="V11" t="b">
        <f>AND(Q11,R11,S11,T11)</f>
        <v>1</v>
      </c>
    </row>
    <row r="12" spans="2:22" x14ac:dyDescent="0.25">
      <c r="D12">
        <f t="shared" si="14"/>
        <v>128</v>
      </c>
      <c r="E12" s="1">
        <f t="shared" si="0"/>
        <v>390625</v>
      </c>
      <c r="F12" s="1">
        <f t="shared" si="1"/>
        <v>2.5600000000000001E-6</v>
      </c>
      <c r="G12" s="8">
        <f t="shared" si="2"/>
        <v>3515.6249999999995</v>
      </c>
      <c r="H12" s="9">
        <f t="shared" si="3"/>
        <v>1757.8124999999998</v>
      </c>
      <c r="I12" s="9">
        <f t="shared" si="4"/>
        <v>659.1796875</v>
      </c>
      <c r="J12" s="10">
        <f t="shared" si="5"/>
        <v>219.72656249999997</v>
      </c>
      <c r="K12" s="3" t="b">
        <f t="shared" si="6"/>
        <v>0</v>
      </c>
      <c r="M12" s="14">
        <f t="shared" si="7"/>
        <v>8.9984000000000001E-3</v>
      </c>
      <c r="N12" s="15">
        <f t="shared" si="8"/>
        <v>4.4979199999999999E-3</v>
      </c>
      <c r="O12" s="15">
        <f t="shared" si="9"/>
        <v>1.6870400000000001E-3</v>
      </c>
      <c r="P12" s="16">
        <f t="shared" si="10"/>
        <v>5.6064000000000005E-4</v>
      </c>
      <c r="Q12" s="14" t="b">
        <f t="shared" si="15"/>
        <v>1</v>
      </c>
      <c r="R12" s="15" t="b">
        <f t="shared" si="11"/>
        <v>1</v>
      </c>
      <c r="S12" s="15" t="b">
        <f t="shared" si="12"/>
        <v>1</v>
      </c>
      <c r="T12" s="16" t="b">
        <f t="shared" si="13"/>
        <v>1</v>
      </c>
      <c r="V12" t="b">
        <f>AND(Q12,R12,S12,T12)</f>
        <v>1</v>
      </c>
    </row>
    <row r="13" spans="2:22" x14ac:dyDescent="0.25">
      <c r="B13" s="2" t="s">
        <v>5</v>
      </c>
      <c r="D13">
        <f t="shared" si="14"/>
        <v>256</v>
      </c>
      <c r="E13" s="1">
        <f t="shared" si="0"/>
        <v>195312.5</v>
      </c>
      <c r="F13" s="1">
        <f t="shared" si="1"/>
        <v>5.1200000000000001E-6</v>
      </c>
      <c r="G13" s="8">
        <f t="shared" si="2"/>
        <v>1757.8124999999998</v>
      </c>
      <c r="H13" s="9">
        <f t="shared" si="3"/>
        <v>878.90624999999989</v>
      </c>
      <c r="I13" s="9">
        <f t="shared" si="4"/>
        <v>329.58984375</v>
      </c>
      <c r="J13" s="10">
        <f t="shared" si="5"/>
        <v>109.86328124999999</v>
      </c>
      <c r="K13" s="3" t="b">
        <f t="shared" si="6"/>
        <v>0</v>
      </c>
      <c r="M13" s="14">
        <f t="shared" si="7"/>
        <v>8.9958399999999997E-3</v>
      </c>
      <c r="N13" s="15">
        <f t="shared" si="8"/>
        <v>4.4953600000000003E-3</v>
      </c>
      <c r="O13" s="15">
        <f t="shared" si="9"/>
        <v>1.6844800000000001E-3</v>
      </c>
      <c r="P13" s="16">
        <f t="shared" si="10"/>
        <v>5.5807999999999997E-4</v>
      </c>
      <c r="Q13" s="14" t="b">
        <f t="shared" si="15"/>
        <v>1</v>
      </c>
      <c r="R13" s="15" t="b">
        <f t="shared" si="11"/>
        <v>1</v>
      </c>
      <c r="S13" s="15" t="b">
        <f t="shared" si="12"/>
        <v>1</v>
      </c>
      <c r="T13" s="16" t="b">
        <f t="shared" si="13"/>
        <v>1</v>
      </c>
      <c r="V13" t="b">
        <f>AND(Q13,R13,S13,T13)</f>
        <v>1</v>
      </c>
    </row>
    <row r="14" spans="2:22" x14ac:dyDescent="0.25">
      <c r="B14" s="23">
        <v>5.6249999999999996E-4</v>
      </c>
      <c r="D14">
        <f t="shared" si="14"/>
        <v>512</v>
      </c>
      <c r="E14" s="1">
        <f t="shared" si="0"/>
        <v>97656.25</v>
      </c>
      <c r="F14" s="1">
        <f t="shared" si="1"/>
        <v>1.024E-5</v>
      </c>
      <c r="G14" s="8">
        <f t="shared" si="2"/>
        <v>878.90624999999989</v>
      </c>
      <c r="H14" s="9">
        <f t="shared" si="3"/>
        <v>439.45312499999994</v>
      </c>
      <c r="I14" s="9">
        <f t="shared" si="4"/>
        <v>164.794921875</v>
      </c>
      <c r="J14" s="10">
        <f t="shared" si="5"/>
        <v>54.931640624999993</v>
      </c>
      <c r="K14" s="3" t="b">
        <f t="shared" si="6"/>
        <v>0</v>
      </c>
      <c r="M14" s="14">
        <f t="shared" si="7"/>
        <v>8.9907200000000007E-3</v>
      </c>
      <c r="N14" s="15">
        <f t="shared" si="8"/>
        <v>4.4953600000000003E-3</v>
      </c>
      <c r="O14" s="15">
        <f t="shared" si="9"/>
        <v>1.67936E-3</v>
      </c>
      <c r="P14" s="16">
        <f t="shared" si="10"/>
        <v>5.5296000000000002E-4</v>
      </c>
      <c r="Q14" s="14" t="b">
        <f t="shared" si="15"/>
        <v>1</v>
      </c>
      <c r="R14" s="15" t="b">
        <f t="shared" si="11"/>
        <v>1</v>
      </c>
      <c r="S14" s="15" t="b">
        <f t="shared" si="12"/>
        <v>1</v>
      </c>
      <c r="T14" s="16" t="b">
        <f t="shared" si="13"/>
        <v>1</v>
      </c>
      <c r="V14" t="b">
        <f>AND(Q14,R14,S14,T14)</f>
        <v>1</v>
      </c>
    </row>
    <row r="15" spans="2:22" x14ac:dyDescent="0.25">
      <c r="B15" s="3"/>
      <c r="D15">
        <f t="shared" si="14"/>
        <v>1024</v>
      </c>
      <c r="E15" s="1">
        <f t="shared" si="0"/>
        <v>48828.125</v>
      </c>
      <c r="F15" s="1">
        <f t="shared" si="1"/>
        <v>2.048E-5</v>
      </c>
      <c r="G15" s="8">
        <f t="shared" si="2"/>
        <v>439.45312499999994</v>
      </c>
      <c r="H15" s="9">
        <f t="shared" si="3"/>
        <v>219.72656249999997</v>
      </c>
      <c r="I15" s="9">
        <f t="shared" si="4"/>
        <v>82.3974609375</v>
      </c>
      <c r="J15" s="10">
        <f t="shared" si="5"/>
        <v>27.465820312499996</v>
      </c>
      <c r="K15" s="3" t="b">
        <f t="shared" si="6"/>
        <v>0</v>
      </c>
      <c r="M15" s="14">
        <f t="shared" si="7"/>
        <v>8.9907200000000007E-3</v>
      </c>
      <c r="N15" s="15">
        <f t="shared" si="8"/>
        <v>4.4851200000000004E-3</v>
      </c>
      <c r="O15" s="15">
        <f t="shared" si="9"/>
        <v>1.67936E-3</v>
      </c>
      <c r="P15" s="16">
        <f t="shared" si="10"/>
        <v>5.5296000000000002E-4</v>
      </c>
      <c r="Q15" s="14" t="b">
        <f t="shared" si="15"/>
        <v>1</v>
      </c>
      <c r="R15" s="15" t="b">
        <f t="shared" si="11"/>
        <v>0</v>
      </c>
      <c r="S15" s="15" t="b">
        <f t="shared" si="12"/>
        <v>1</v>
      </c>
      <c r="T15" s="16" t="b">
        <f t="shared" si="13"/>
        <v>1</v>
      </c>
      <c r="V15" t="b">
        <f>AND(Q15,R15,S15,T15)</f>
        <v>0</v>
      </c>
    </row>
    <row r="16" spans="2:22" x14ac:dyDescent="0.25">
      <c r="B16" s="3" t="s">
        <v>6</v>
      </c>
      <c r="D16">
        <f t="shared" si="14"/>
        <v>2048</v>
      </c>
      <c r="E16" s="1">
        <f t="shared" si="0"/>
        <v>24414.0625</v>
      </c>
      <c r="F16" s="1">
        <f t="shared" si="1"/>
        <v>4.0960000000000001E-5</v>
      </c>
      <c r="G16" s="8">
        <f t="shared" si="2"/>
        <v>219.72656249999997</v>
      </c>
      <c r="H16" s="9">
        <f t="shared" si="3"/>
        <v>109.86328124999999</v>
      </c>
      <c r="I16" s="9">
        <f t="shared" si="4"/>
        <v>41.19873046875</v>
      </c>
      <c r="J16" s="10">
        <f t="shared" si="5"/>
        <v>13.732910156249998</v>
      </c>
      <c r="K16" s="3" t="b">
        <f t="shared" si="6"/>
        <v>0</v>
      </c>
      <c r="M16" s="14">
        <f t="shared" si="7"/>
        <v>8.9702400000000009E-3</v>
      </c>
      <c r="N16" s="15">
        <f t="shared" si="8"/>
        <v>4.4646399999999998E-3</v>
      </c>
      <c r="O16" s="15">
        <f t="shared" si="9"/>
        <v>1.67936E-3</v>
      </c>
      <c r="P16" s="16">
        <f t="shared" si="10"/>
        <v>5.3248E-4</v>
      </c>
      <c r="Q16" s="14" t="b">
        <f t="shared" si="15"/>
        <v>0</v>
      </c>
      <c r="R16" s="15" t="b">
        <f t="shared" si="11"/>
        <v>0</v>
      </c>
      <c r="S16" s="15" t="b">
        <f t="shared" si="12"/>
        <v>1</v>
      </c>
      <c r="T16" s="16" t="b">
        <f t="shared" si="13"/>
        <v>0</v>
      </c>
      <c r="V16" t="b">
        <f>AND(Q16,R16,S16,T16)</f>
        <v>0</v>
      </c>
    </row>
    <row r="17" spans="2:22" x14ac:dyDescent="0.25">
      <c r="B17" s="23">
        <v>1.6875E-3</v>
      </c>
      <c r="D17">
        <f t="shared" si="14"/>
        <v>4096</v>
      </c>
      <c r="E17" s="1">
        <f t="shared" si="0"/>
        <v>12207.03125</v>
      </c>
      <c r="F17" s="1">
        <f t="shared" si="1"/>
        <v>8.1920000000000002E-5</v>
      </c>
      <c r="G17" s="8">
        <f t="shared" si="2"/>
        <v>109.86328124999999</v>
      </c>
      <c r="H17" s="9">
        <f t="shared" si="3"/>
        <v>54.931640624999993</v>
      </c>
      <c r="I17" s="9">
        <f t="shared" si="4"/>
        <v>20.599365234375</v>
      </c>
      <c r="J17" s="10">
        <f t="shared" si="5"/>
        <v>6.8664550781249991</v>
      </c>
      <c r="K17" s="3" t="b">
        <f t="shared" si="6"/>
        <v>0</v>
      </c>
      <c r="M17" s="14">
        <f t="shared" si="7"/>
        <v>8.9292799999999995E-3</v>
      </c>
      <c r="N17" s="15">
        <f t="shared" si="8"/>
        <v>4.4236800000000001E-3</v>
      </c>
      <c r="O17" s="15">
        <f t="shared" si="9"/>
        <v>1.6383999999999999E-3</v>
      </c>
      <c r="P17" s="16">
        <f t="shared" si="10"/>
        <v>4.9152000000000006E-4</v>
      </c>
      <c r="Q17" s="14" t="b">
        <f t="shared" si="15"/>
        <v>0</v>
      </c>
      <c r="R17" s="15" t="b">
        <f t="shared" si="11"/>
        <v>0</v>
      </c>
      <c r="S17" s="15" t="b">
        <f t="shared" si="12"/>
        <v>0</v>
      </c>
      <c r="T17" s="16" t="b">
        <f t="shared" si="13"/>
        <v>0</v>
      </c>
      <c r="V17" t="b">
        <f>AND(Q17,R17,S17,T17)</f>
        <v>0</v>
      </c>
    </row>
    <row r="18" spans="2:22" x14ac:dyDescent="0.25">
      <c r="D18">
        <f t="shared" si="14"/>
        <v>8192</v>
      </c>
      <c r="E18" s="1">
        <f t="shared" si="0"/>
        <v>6103.515625</v>
      </c>
      <c r="F18" s="1">
        <f t="shared" si="1"/>
        <v>1.6384E-4</v>
      </c>
      <c r="G18" s="8">
        <f t="shared" si="2"/>
        <v>54.931640624999993</v>
      </c>
      <c r="H18" s="9">
        <f t="shared" si="3"/>
        <v>27.465820312499996</v>
      </c>
      <c r="I18" s="9">
        <f t="shared" si="4"/>
        <v>10.2996826171875</v>
      </c>
      <c r="J18" s="10">
        <f t="shared" si="5"/>
        <v>3.4332275390624996</v>
      </c>
      <c r="K18" s="3" t="b">
        <f t="shared" si="6"/>
        <v>0</v>
      </c>
      <c r="M18" s="14">
        <f t="shared" si="7"/>
        <v>8.8473600000000003E-3</v>
      </c>
      <c r="N18" s="15">
        <f t="shared" si="8"/>
        <v>4.4236800000000001E-3</v>
      </c>
      <c r="O18" s="15">
        <f t="shared" si="9"/>
        <v>1.6383999999999999E-3</v>
      </c>
      <c r="P18" s="16">
        <f t="shared" si="10"/>
        <v>4.9152000000000006E-4</v>
      </c>
      <c r="Q18" s="14" t="b">
        <f t="shared" si="15"/>
        <v>0</v>
      </c>
      <c r="R18" s="15" t="b">
        <f t="shared" si="11"/>
        <v>0</v>
      </c>
      <c r="S18" s="15" t="b">
        <f t="shared" si="12"/>
        <v>0</v>
      </c>
      <c r="T18" s="16" t="b">
        <f t="shared" si="13"/>
        <v>0</v>
      </c>
      <c r="V18" t="b">
        <f>AND(Q18,R18,S18,T18)</f>
        <v>0</v>
      </c>
    </row>
    <row r="19" spans="2:22" x14ac:dyDescent="0.25">
      <c r="B19" s="2" t="s">
        <v>7</v>
      </c>
      <c r="D19">
        <f t="shared" si="14"/>
        <v>16384</v>
      </c>
      <c r="E19" s="1">
        <f t="shared" si="0"/>
        <v>3051.7578125</v>
      </c>
      <c r="F19" s="1">
        <f t="shared" si="1"/>
        <v>3.2768000000000001E-4</v>
      </c>
      <c r="G19" s="8">
        <f t="shared" si="2"/>
        <v>27.465820312499996</v>
      </c>
      <c r="H19" s="9">
        <f t="shared" si="3"/>
        <v>13.732910156249998</v>
      </c>
      <c r="I19" s="9">
        <f t="shared" si="4"/>
        <v>5.14984130859375</v>
      </c>
      <c r="J19" s="10">
        <f t="shared" si="5"/>
        <v>1.7166137695312498</v>
      </c>
      <c r="K19" s="3" t="b">
        <f t="shared" si="6"/>
        <v>0</v>
      </c>
      <c r="M19" s="14">
        <f t="shared" si="7"/>
        <v>8.8473600000000003E-3</v>
      </c>
      <c r="N19" s="15">
        <f t="shared" si="8"/>
        <v>4.25984E-3</v>
      </c>
      <c r="O19" s="15">
        <f t="shared" si="9"/>
        <v>1.6383999999999999E-3</v>
      </c>
      <c r="P19" s="16">
        <f t="shared" si="10"/>
        <v>3.2768000000000001E-4</v>
      </c>
      <c r="Q19" s="14" t="b">
        <f t="shared" si="15"/>
        <v>0</v>
      </c>
      <c r="R19" s="15" t="b">
        <f t="shared" si="11"/>
        <v>0</v>
      </c>
      <c r="S19" s="15" t="b">
        <f t="shared" si="12"/>
        <v>0</v>
      </c>
      <c r="T19" s="16" t="b">
        <f t="shared" si="13"/>
        <v>0</v>
      </c>
      <c r="V19" t="b">
        <f>AND(Q19,R19,S19,T19)</f>
        <v>0</v>
      </c>
    </row>
    <row r="20" spans="2:22" x14ac:dyDescent="0.25">
      <c r="B20" s="23">
        <v>5.6249999999999996E-4</v>
      </c>
      <c r="D20">
        <f t="shared" si="14"/>
        <v>32768</v>
      </c>
      <c r="E20" s="1">
        <f t="shared" si="0"/>
        <v>1525.87890625</v>
      </c>
      <c r="F20" s="1">
        <f t="shared" si="1"/>
        <v>6.5536000000000001E-4</v>
      </c>
      <c r="G20" s="8">
        <f t="shared" si="2"/>
        <v>13.732910156249998</v>
      </c>
      <c r="H20" s="9">
        <f t="shared" si="3"/>
        <v>6.8664550781249991</v>
      </c>
      <c r="I20" s="9">
        <f t="shared" si="4"/>
        <v>2.574920654296875</v>
      </c>
      <c r="J20" s="10">
        <f t="shared" si="5"/>
        <v>0.85830688476562489</v>
      </c>
      <c r="K20" s="3" t="b">
        <f t="shared" si="6"/>
        <v>0</v>
      </c>
      <c r="M20" s="14">
        <f t="shared" si="7"/>
        <v>8.51968E-3</v>
      </c>
      <c r="N20" s="15">
        <f t="shared" si="8"/>
        <v>3.9321600000000005E-3</v>
      </c>
      <c r="O20" s="15">
        <f t="shared" si="9"/>
        <v>1.31072E-3</v>
      </c>
      <c r="P20" s="16">
        <f>INT(J20)*$F20</f>
        <v>0</v>
      </c>
      <c r="Q20" s="14" t="b">
        <f t="shared" si="15"/>
        <v>0</v>
      </c>
      <c r="R20" s="15" t="b">
        <f t="shared" si="11"/>
        <v>0</v>
      </c>
      <c r="S20" s="15" t="b">
        <f t="shared" si="12"/>
        <v>0</v>
      </c>
      <c r="T20" s="16" t="b">
        <f t="shared" si="13"/>
        <v>0</v>
      </c>
      <c r="V20" t="b">
        <f>AND(Q20,R20,S20,T20)</f>
        <v>0</v>
      </c>
    </row>
    <row r="21" spans="2:22" x14ac:dyDescent="0.25">
      <c r="B21" s="3"/>
      <c r="D21">
        <f t="shared" si="14"/>
        <v>65536</v>
      </c>
      <c r="E21" s="1">
        <f t="shared" si="0"/>
        <v>762.939453125</v>
      </c>
      <c r="F21" s="1">
        <f t="shared" si="1"/>
        <v>1.31072E-3</v>
      </c>
      <c r="G21" s="8">
        <f t="shared" si="2"/>
        <v>6.8664550781249991</v>
      </c>
      <c r="H21" s="9">
        <f t="shared" si="3"/>
        <v>3.4332275390624996</v>
      </c>
      <c r="I21" s="9">
        <f t="shared" si="4"/>
        <v>1.2874603271484375</v>
      </c>
      <c r="J21" s="10">
        <f t="shared" si="5"/>
        <v>0.42915344238281244</v>
      </c>
      <c r="K21" s="3" t="b">
        <f t="shared" si="6"/>
        <v>0</v>
      </c>
      <c r="M21" s="14">
        <f t="shared" si="7"/>
        <v>7.864320000000001E-3</v>
      </c>
      <c r="N21" s="15">
        <f t="shared" si="8"/>
        <v>3.9321600000000005E-3</v>
      </c>
      <c r="O21" s="15">
        <f t="shared" si="9"/>
        <v>1.31072E-3</v>
      </c>
      <c r="P21" s="16">
        <f t="shared" si="10"/>
        <v>0</v>
      </c>
      <c r="Q21" s="14" t="b">
        <f t="shared" si="15"/>
        <v>0</v>
      </c>
      <c r="R21" s="15" t="b">
        <f t="shared" si="11"/>
        <v>0</v>
      </c>
      <c r="S21" s="15" t="b">
        <f t="shared" si="12"/>
        <v>0</v>
      </c>
      <c r="T21" s="16" t="b">
        <f t="shared" si="13"/>
        <v>0</v>
      </c>
      <c r="V21" t="b">
        <f>AND(Q21,R21,S21,T21)</f>
        <v>0</v>
      </c>
    </row>
    <row r="22" spans="2:22" x14ac:dyDescent="0.25">
      <c r="B22" s="3" t="s">
        <v>8</v>
      </c>
      <c r="D22">
        <f t="shared" si="14"/>
        <v>131072</v>
      </c>
      <c r="E22" s="1">
        <f t="shared" si="0"/>
        <v>381.4697265625</v>
      </c>
      <c r="F22" s="1">
        <f t="shared" si="1"/>
        <v>2.6214400000000001E-3</v>
      </c>
      <c r="G22" s="8">
        <f t="shared" si="2"/>
        <v>3.4332275390624996</v>
      </c>
      <c r="H22" s="9">
        <f t="shared" si="3"/>
        <v>1.7166137695312498</v>
      </c>
      <c r="I22" s="9">
        <f t="shared" si="4"/>
        <v>0.64373016357421875</v>
      </c>
      <c r="J22" s="10">
        <f t="shared" si="5"/>
        <v>0.21457672119140622</v>
      </c>
      <c r="K22" s="3" t="b">
        <f t="shared" si="6"/>
        <v>0</v>
      </c>
      <c r="M22" s="14">
        <f t="shared" si="7"/>
        <v>7.864320000000001E-3</v>
      </c>
      <c r="N22" s="15">
        <f t="shared" si="8"/>
        <v>2.6214400000000001E-3</v>
      </c>
      <c r="O22" s="15">
        <f t="shared" si="9"/>
        <v>0</v>
      </c>
      <c r="P22" s="16">
        <f t="shared" si="10"/>
        <v>0</v>
      </c>
      <c r="Q22" s="14" t="b">
        <f t="shared" si="15"/>
        <v>0</v>
      </c>
      <c r="R22" s="15" t="b">
        <f t="shared" si="11"/>
        <v>0</v>
      </c>
      <c r="S22" s="15" t="b">
        <f>(($B$17-O22)&lt;$B$29)</f>
        <v>0</v>
      </c>
      <c r="T22" s="16" t="b">
        <f t="shared" si="13"/>
        <v>0</v>
      </c>
      <c r="V22" t="b">
        <f>AND(Q22,R22,S22,T22)</f>
        <v>0</v>
      </c>
    </row>
    <row r="23" spans="2:22" x14ac:dyDescent="0.25">
      <c r="B23" s="23">
        <v>5.6249999999999996E-4</v>
      </c>
      <c r="D23">
        <f t="shared" si="14"/>
        <v>262144</v>
      </c>
      <c r="E23" s="1">
        <f t="shared" si="0"/>
        <v>190.73486328125</v>
      </c>
      <c r="F23" s="1">
        <f t="shared" si="1"/>
        <v>5.2428800000000001E-3</v>
      </c>
      <c r="G23" s="8">
        <f t="shared" si="2"/>
        <v>1.7166137695312498</v>
      </c>
      <c r="H23" s="9">
        <f t="shared" si="3"/>
        <v>0.85830688476562489</v>
      </c>
      <c r="I23" s="9">
        <f t="shared" si="4"/>
        <v>0.32186508178710938</v>
      </c>
      <c r="J23" s="10">
        <f t="shared" si="5"/>
        <v>0.10728836059570311</v>
      </c>
      <c r="K23" s="3" t="b">
        <f t="shared" si="6"/>
        <v>0</v>
      </c>
      <c r="M23" s="14">
        <f t="shared" si="7"/>
        <v>5.2428800000000001E-3</v>
      </c>
      <c r="N23" s="15">
        <f t="shared" si="8"/>
        <v>0</v>
      </c>
      <c r="O23" s="15">
        <f t="shared" si="9"/>
        <v>0</v>
      </c>
      <c r="P23" s="16">
        <f t="shared" si="10"/>
        <v>0</v>
      </c>
      <c r="Q23" s="14" t="b">
        <f t="shared" si="15"/>
        <v>0</v>
      </c>
      <c r="R23" s="15" t="b">
        <f t="shared" si="11"/>
        <v>0</v>
      </c>
      <c r="S23" s="15" t="b">
        <f t="shared" si="12"/>
        <v>0</v>
      </c>
      <c r="T23" s="16" t="b">
        <f t="shared" si="13"/>
        <v>0</v>
      </c>
      <c r="V23" t="b">
        <f>AND(Q23,R23,S23,T23)</f>
        <v>0</v>
      </c>
    </row>
    <row r="24" spans="2:22" x14ac:dyDescent="0.25">
      <c r="D24">
        <f t="shared" si="14"/>
        <v>524288</v>
      </c>
      <c r="E24" s="1">
        <f t="shared" si="0"/>
        <v>95.367431640625</v>
      </c>
      <c r="F24" s="1">
        <f t="shared" si="1"/>
        <v>1.048576E-2</v>
      </c>
      <c r="G24" s="8">
        <f t="shared" si="2"/>
        <v>0.85830688476562489</v>
      </c>
      <c r="H24" s="9">
        <f t="shared" si="3"/>
        <v>0.42915344238281244</v>
      </c>
      <c r="I24" s="9">
        <f t="shared" si="4"/>
        <v>0.16093254089355469</v>
      </c>
      <c r="J24" s="10">
        <f t="shared" si="5"/>
        <v>5.3644180297851556E-2</v>
      </c>
      <c r="K24" s="3" t="b">
        <f t="shared" si="6"/>
        <v>0</v>
      </c>
      <c r="M24" s="14">
        <f t="shared" si="7"/>
        <v>0</v>
      </c>
      <c r="N24" s="15">
        <f t="shared" si="8"/>
        <v>0</v>
      </c>
      <c r="O24" s="15">
        <f t="shared" si="9"/>
        <v>0</v>
      </c>
      <c r="P24" s="16">
        <f t="shared" si="10"/>
        <v>0</v>
      </c>
      <c r="Q24" s="14" t="b">
        <f t="shared" si="15"/>
        <v>0</v>
      </c>
      <c r="R24" s="15" t="b">
        <f t="shared" si="11"/>
        <v>0</v>
      </c>
      <c r="S24" s="15" t="b">
        <f t="shared" si="12"/>
        <v>0</v>
      </c>
      <c r="T24" s="16" t="b">
        <f t="shared" si="13"/>
        <v>0</v>
      </c>
      <c r="V24" t="b">
        <f>AND(Q24,R24,S24,T24)</f>
        <v>0</v>
      </c>
    </row>
    <row r="25" spans="2:22" x14ac:dyDescent="0.25">
      <c r="D25">
        <f t="shared" si="14"/>
        <v>1048576</v>
      </c>
      <c r="E25" s="1">
        <f t="shared" si="0"/>
        <v>47.6837158203125</v>
      </c>
      <c r="F25" s="1">
        <f t="shared" si="1"/>
        <v>2.097152E-2</v>
      </c>
      <c r="G25" s="11">
        <f t="shared" si="2"/>
        <v>0.42915344238281244</v>
      </c>
      <c r="H25" s="12">
        <f t="shared" si="3"/>
        <v>0.21457672119140622</v>
      </c>
      <c r="I25" s="12">
        <f t="shared" si="4"/>
        <v>8.0466270446777344E-2</v>
      </c>
      <c r="J25" s="13">
        <f t="shared" si="5"/>
        <v>2.6822090148925778E-2</v>
      </c>
      <c r="K25" s="4" t="b">
        <f t="shared" si="6"/>
        <v>0</v>
      </c>
      <c r="M25" s="17">
        <f t="shared" si="7"/>
        <v>0</v>
      </c>
      <c r="N25" s="18">
        <f t="shared" si="8"/>
        <v>0</v>
      </c>
      <c r="O25" s="18">
        <f t="shared" si="9"/>
        <v>0</v>
      </c>
      <c r="P25" s="19">
        <f t="shared" si="10"/>
        <v>0</v>
      </c>
      <c r="Q25" s="17" t="b">
        <f t="shared" si="15"/>
        <v>0</v>
      </c>
      <c r="R25" s="18" t="b">
        <f t="shared" si="11"/>
        <v>0</v>
      </c>
      <c r="S25" s="18" t="b">
        <f t="shared" si="12"/>
        <v>0</v>
      </c>
      <c r="T25" s="19" t="b">
        <f t="shared" si="13"/>
        <v>0</v>
      </c>
      <c r="V25" t="b">
        <f>AND(Q25,R25,S25,T25)</f>
        <v>0</v>
      </c>
    </row>
    <row r="28" spans="2:22" x14ac:dyDescent="0.25">
      <c r="B28" t="s">
        <v>17</v>
      </c>
      <c r="D28" t="s">
        <v>22</v>
      </c>
      <c r="E28" t="s">
        <v>24</v>
      </c>
      <c r="G28" t="s">
        <v>15</v>
      </c>
      <c r="H28" s="15"/>
      <c r="I28" s="15"/>
      <c r="J28" s="15"/>
      <c r="L28" t="s">
        <v>23</v>
      </c>
    </row>
    <row r="29" spans="2:22" x14ac:dyDescent="0.25">
      <c r="B29" s="23">
        <v>1.0000000000000001E-5</v>
      </c>
      <c r="D29">
        <f>D5</f>
        <v>1</v>
      </c>
      <c r="E29">
        <f>E5</f>
        <v>50000000</v>
      </c>
      <c r="G29" t="s">
        <v>9</v>
      </c>
      <c r="H29" t="s">
        <v>10</v>
      </c>
      <c r="I29" t="s">
        <v>11</v>
      </c>
      <c r="J29" t="s">
        <v>12</v>
      </c>
    </row>
    <row r="30" spans="2:22" x14ac:dyDescent="0.25">
      <c r="D30">
        <f t="shared" ref="D30:E49" si="16">D6</f>
        <v>2</v>
      </c>
      <c r="E30">
        <f t="shared" si="16"/>
        <v>25000000</v>
      </c>
      <c r="G30">
        <f>INT(G5)</f>
        <v>450000</v>
      </c>
      <c r="H30">
        <f>INT(H5)</f>
        <v>225000</v>
      </c>
      <c r="I30">
        <f>INT(I5)</f>
        <v>84375</v>
      </c>
      <c r="J30">
        <f>INT(J5)</f>
        <v>28125</v>
      </c>
      <c r="L30" t="str">
        <f>IF(V5,"Good","False")</f>
        <v>Good</v>
      </c>
    </row>
    <row r="31" spans="2:22" x14ac:dyDescent="0.25">
      <c r="D31">
        <f t="shared" si="16"/>
        <v>4</v>
      </c>
      <c r="E31">
        <f t="shared" si="16"/>
        <v>12500000</v>
      </c>
      <c r="G31">
        <f>INT(G6)</f>
        <v>225000</v>
      </c>
      <c r="H31">
        <f>INT(H6)</f>
        <v>112500</v>
      </c>
      <c r="I31">
        <f>INT(I6)</f>
        <v>42187</v>
      </c>
      <c r="J31">
        <f>INT(J6)</f>
        <v>14062</v>
      </c>
      <c r="L31" t="str">
        <f>IF(V6,"Good","False")</f>
        <v>Good</v>
      </c>
    </row>
    <row r="32" spans="2:22" x14ac:dyDescent="0.25">
      <c r="D32">
        <f t="shared" si="16"/>
        <v>8</v>
      </c>
      <c r="E32">
        <f t="shared" si="16"/>
        <v>6250000</v>
      </c>
      <c r="G32">
        <f>INT(G7)</f>
        <v>112500</v>
      </c>
      <c r="H32">
        <f>INT(H7)</f>
        <v>56250</v>
      </c>
      <c r="I32">
        <f>INT(I7)</f>
        <v>21093</v>
      </c>
      <c r="J32">
        <f>INT(J7)</f>
        <v>7031</v>
      </c>
      <c r="L32" t="str">
        <f>IF(V7,"Good","False")</f>
        <v>Good</v>
      </c>
    </row>
    <row r="33" spans="4:12" x14ac:dyDescent="0.25">
      <c r="D33">
        <f t="shared" si="16"/>
        <v>16</v>
      </c>
      <c r="E33">
        <f t="shared" si="16"/>
        <v>3125000</v>
      </c>
      <c r="G33">
        <f>INT(G8)</f>
        <v>56250</v>
      </c>
      <c r="H33">
        <f>INT(H8)</f>
        <v>28125</v>
      </c>
      <c r="I33">
        <f>INT(I8)</f>
        <v>10546</v>
      </c>
      <c r="J33">
        <f>INT(J8)</f>
        <v>3515</v>
      </c>
      <c r="L33" t="str">
        <f>IF(V8,"Good","False")</f>
        <v>Good</v>
      </c>
    </row>
    <row r="34" spans="4:12" x14ac:dyDescent="0.25">
      <c r="D34">
        <f t="shared" si="16"/>
        <v>32</v>
      </c>
      <c r="E34">
        <f t="shared" si="16"/>
        <v>1562500</v>
      </c>
      <c r="G34">
        <f>INT(G9)</f>
        <v>28125</v>
      </c>
      <c r="H34">
        <f>INT(H9)</f>
        <v>14062</v>
      </c>
      <c r="I34">
        <f>INT(I9)</f>
        <v>5273</v>
      </c>
      <c r="J34">
        <f>INT(J9)</f>
        <v>1757</v>
      </c>
      <c r="L34" t="str">
        <f>IF(V9,"Good","False")</f>
        <v>Good</v>
      </c>
    </row>
    <row r="35" spans="4:12" x14ac:dyDescent="0.25">
      <c r="D35">
        <f t="shared" si="16"/>
        <v>64</v>
      </c>
      <c r="E35">
        <f t="shared" si="16"/>
        <v>781250</v>
      </c>
      <c r="G35">
        <f>INT(G10)</f>
        <v>14062</v>
      </c>
      <c r="H35">
        <f>INT(H10)</f>
        <v>7031</v>
      </c>
      <c r="I35">
        <f>INT(I10)</f>
        <v>2636</v>
      </c>
      <c r="J35">
        <f>INT(J10)</f>
        <v>878</v>
      </c>
      <c r="L35" t="str">
        <f>IF(V10,"Good","False")</f>
        <v>Good</v>
      </c>
    </row>
    <row r="36" spans="4:12" x14ac:dyDescent="0.25">
      <c r="D36">
        <f t="shared" si="16"/>
        <v>128</v>
      </c>
      <c r="E36">
        <f t="shared" si="16"/>
        <v>390625</v>
      </c>
      <c r="G36">
        <f>INT(G11)</f>
        <v>7031</v>
      </c>
      <c r="H36">
        <f>INT(H11)</f>
        <v>3515</v>
      </c>
      <c r="I36">
        <f>INT(I11)</f>
        <v>1318</v>
      </c>
      <c r="J36">
        <f>INT(J11)</f>
        <v>439</v>
      </c>
      <c r="L36" t="str">
        <f>IF(V11,"Good","False")</f>
        <v>Good</v>
      </c>
    </row>
    <row r="37" spans="4:12" x14ac:dyDescent="0.25">
      <c r="D37">
        <f t="shared" si="16"/>
        <v>256</v>
      </c>
      <c r="E37">
        <f t="shared" si="16"/>
        <v>195312.5</v>
      </c>
      <c r="G37">
        <f>INT(G12)</f>
        <v>3515</v>
      </c>
      <c r="H37">
        <f>INT(H12)</f>
        <v>1757</v>
      </c>
      <c r="I37">
        <f>INT(I12)</f>
        <v>659</v>
      </c>
      <c r="J37">
        <f>INT(J12)</f>
        <v>219</v>
      </c>
      <c r="L37" t="str">
        <f>IF(V12,"Good","False")</f>
        <v>Good</v>
      </c>
    </row>
    <row r="38" spans="4:12" x14ac:dyDescent="0.25">
      <c r="D38" s="20">
        <f t="shared" si="16"/>
        <v>512</v>
      </c>
      <c r="E38" s="21">
        <f t="shared" si="16"/>
        <v>97656.25</v>
      </c>
      <c r="F38" s="21"/>
      <c r="G38" s="21">
        <f>INT(G13)</f>
        <v>1757</v>
      </c>
      <c r="H38" s="21">
        <f>INT(H13)</f>
        <v>878</v>
      </c>
      <c r="I38" s="21">
        <f>INT(I13)</f>
        <v>329</v>
      </c>
      <c r="J38" s="21">
        <f>INT(J13)</f>
        <v>109</v>
      </c>
      <c r="K38" s="21"/>
      <c r="L38" s="22" t="str">
        <f>IF(V13,"Good","False")</f>
        <v>Good</v>
      </c>
    </row>
    <row r="39" spans="4:12" x14ac:dyDescent="0.25">
      <c r="D39">
        <f t="shared" si="16"/>
        <v>1024</v>
      </c>
      <c r="E39">
        <f t="shared" si="16"/>
        <v>48828.125</v>
      </c>
      <c r="G39">
        <f>INT(G14)</f>
        <v>878</v>
      </c>
      <c r="H39">
        <f>INT(H14)</f>
        <v>439</v>
      </c>
      <c r="I39">
        <f>INT(I14)</f>
        <v>164</v>
      </c>
      <c r="J39">
        <f>INT(J14)</f>
        <v>54</v>
      </c>
      <c r="L39" s="15" t="str">
        <f>IF(V14,"Good","False")</f>
        <v>Good</v>
      </c>
    </row>
    <row r="40" spans="4:12" x14ac:dyDescent="0.25">
      <c r="D40">
        <f t="shared" si="16"/>
        <v>2048</v>
      </c>
      <c r="E40">
        <f t="shared" si="16"/>
        <v>24414.0625</v>
      </c>
      <c r="G40">
        <f>INT(G15)</f>
        <v>439</v>
      </c>
      <c r="H40">
        <f>INT(H15)</f>
        <v>219</v>
      </c>
      <c r="I40">
        <f>INT(I15)</f>
        <v>82</v>
      </c>
      <c r="J40">
        <f>INT(J15)</f>
        <v>27</v>
      </c>
      <c r="L40" t="str">
        <f>IF(V15,"Good","False")</f>
        <v>False</v>
      </c>
    </row>
    <row r="41" spans="4:12" x14ac:dyDescent="0.25">
      <c r="D41">
        <f t="shared" si="16"/>
        <v>4096</v>
      </c>
      <c r="E41">
        <f t="shared" si="16"/>
        <v>12207.03125</v>
      </c>
      <c r="G41">
        <f>INT(G16)</f>
        <v>219</v>
      </c>
      <c r="H41">
        <f>INT(H16)</f>
        <v>109</v>
      </c>
      <c r="I41">
        <f>INT(I16)</f>
        <v>41</v>
      </c>
      <c r="J41">
        <f>INT(J16)</f>
        <v>13</v>
      </c>
      <c r="L41" t="str">
        <f>IF(V16,"Good","False")</f>
        <v>False</v>
      </c>
    </row>
    <row r="42" spans="4:12" x14ac:dyDescent="0.25">
      <c r="D42">
        <f t="shared" si="16"/>
        <v>8192</v>
      </c>
      <c r="E42">
        <f t="shared" si="16"/>
        <v>6103.515625</v>
      </c>
      <c r="G42">
        <f>INT(G17)</f>
        <v>109</v>
      </c>
      <c r="H42">
        <f>INT(H17)</f>
        <v>54</v>
      </c>
      <c r="I42">
        <f>INT(I17)</f>
        <v>20</v>
      </c>
      <c r="J42">
        <f>INT(J17)</f>
        <v>6</v>
      </c>
      <c r="L42" t="str">
        <f>IF(V17,"Good","False")</f>
        <v>False</v>
      </c>
    </row>
    <row r="43" spans="4:12" x14ac:dyDescent="0.25">
      <c r="D43">
        <f t="shared" si="16"/>
        <v>16384</v>
      </c>
      <c r="E43">
        <f t="shared" si="16"/>
        <v>3051.7578125</v>
      </c>
      <c r="G43">
        <f>INT(G18)</f>
        <v>54</v>
      </c>
      <c r="H43">
        <f>INT(H18)</f>
        <v>27</v>
      </c>
      <c r="I43">
        <f>INT(I18)</f>
        <v>10</v>
      </c>
      <c r="J43">
        <f>INT(J18)</f>
        <v>3</v>
      </c>
      <c r="L43" t="str">
        <f>IF(V18,"Good","False")</f>
        <v>False</v>
      </c>
    </row>
    <row r="44" spans="4:12" x14ac:dyDescent="0.25">
      <c r="D44">
        <f t="shared" si="16"/>
        <v>32768</v>
      </c>
      <c r="E44">
        <f t="shared" si="16"/>
        <v>1525.87890625</v>
      </c>
      <c r="G44">
        <f>INT(G19)</f>
        <v>27</v>
      </c>
      <c r="H44">
        <f>INT(H19)</f>
        <v>13</v>
      </c>
      <c r="I44">
        <f>INT(I19)</f>
        <v>5</v>
      </c>
      <c r="J44">
        <f>INT(J19)</f>
        <v>1</v>
      </c>
      <c r="L44" t="str">
        <f>IF(V19,"Good","False")</f>
        <v>False</v>
      </c>
    </row>
    <row r="45" spans="4:12" x14ac:dyDescent="0.25">
      <c r="D45">
        <f t="shared" si="16"/>
        <v>65536</v>
      </c>
      <c r="E45">
        <f t="shared" si="16"/>
        <v>762.939453125</v>
      </c>
      <c r="G45">
        <f>INT(G20)</f>
        <v>13</v>
      </c>
      <c r="H45">
        <f>INT(H20)</f>
        <v>6</v>
      </c>
      <c r="I45">
        <f>INT(I20)</f>
        <v>2</v>
      </c>
      <c r="J45">
        <f>INT(J20)</f>
        <v>0</v>
      </c>
      <c r="L45" t="str">
        <f>IF(V20,"Good","False")</f>
        <v>False</v>
      </c>
    </row>
    <row r="46" spans="4:12" x14ac:dyDescent="0.25">
      <c r="D46">
        <f t="shared" si="16"/>
        <v>131072</v>
      </c>
      <c r="E46">
        <f t="shared" si="16"/>
        <v>381.4697265625</v>
      </c>
      <c r="G46">
        <f>INT(G21)</f>
        <v>6</v>
      </c>
      <c r="H46">
        <f>INT(H21)</f>
        <v>3</v>
      </c>
      <c r="I46">
        <f>INT(I21)</f>
        <v>1</v>
      </c>
      <c r="J46">
        <f>INT(J21)</f>
        <v>0</v>
      </c>
      <c r="L46" t="str">
        <f>IF(V21,"Good","False")</f>
        <v>False</v>
      </c>
    </row>
    <row r="47" spans="4:12" x14ac:dyDescent="0.25">
      <c r="D47">
        <f t="shared" si="16"/>
        <v>262144</v>
      </c>
      <c r="E47">
        <f t="shared" si="16"/>
        <v>190.73486328125</v>
      </c>
      <c r="G47">
        <f>INT(G22)</f>
        <v>3</v>
      </c>
      <c r="H47">
        <f>INT(H22)</f>
        <v>1</v>
      </c>
      <c r="I47">
        <f>INT(I22)</f>
        <v>0</v>
      </c>
      <c r="J47">
        <f>INT(J22)</f>
        <v>0</v>
      </c>
      <c r="L47" t="str">
        <f>IF(V22,"Good","False")</f>
        <v>False</v>
      </c>
    </row>
    <row r="48" spans="4:12" x14ac:dyDescent="0.25">
      <c r="D48">
        <f t="shared" si="16"/>
        <v>524288</v>
      </c>
      <c r="E48">
        <f t="shared" si="16"/>
        <v>95.367431640625</v>
      </c>
      <c r="G48">
        <f>INT(G23)</f>
        <v>1</v>
      </c>
      <c r="H48">
        <f>INT(H23)</f>
        <v>0</v>
      </c>
      <c r="I48">
        <f>INT(I23)</f>
        <v>0</v>
      </c>
      <c r="J48">
        <f>INT(J23)</f>
        <v>0</v>
      </c>
      <c r="L48" t="str">
        <f>IF(V23,"Good","False")</f>
        <v>False</v>
      </c>
    </row>
    <row r="49" spans="4:12" x14ac:dyDescent="0.25">
      <c r="D49">
        <f t="shared" si="16"/>
        <v>1048576</v>
      </c>
      <c r="E49">
        <f t="shared" si="16"/>
        <v>47.6837158203125</v>
      </c>
      <c r="G49">
        <f>INT(G24)</f>
        <v>0</v>
      </c>
      <c r="H49">
        <f>INT(H24)</f>
        <v>0</v>
      </c>
      <c r="I49">
        <f>INT(I24)</f>
        <v>0</v>
      </c>
      <c r="J49">
        <f>INT(J24)</f>
        <v>0</v>
      </c>
      <c r="L49" t="str">
        <f>IF(V24,"Good","False")</f>
        <v>False</v>
      </c>
    </row>
    <row r="50" spans="4:12" x14ac:dyDescent="0.25">
      <c r="G50">
        <f>INT(G25)</f>
        <v>0</v>
      </c>
      <c r="H50">
        <f>INT(H25)</f>
        <v>0</v>
      </c>
      <c r="I50">
        <f>INT(I25)</f>
        <v>0</v>
      </c>
      <c r="J50">
        <f>INT(J25)</f>
        <v>0</v>
      </c>
      <c r="L50" t="str">
        <f>IF(V25,"Good","False")</f>
        <v>False</v>
      </c>
    </row>
  </sheetData>
  <conditionalFormatting sqref="K5:K25">
    <cfRule type="expression" priority="2">
      <formula>"WAAR;ONWAAR"</formula>
    </cfRule>
  </conditionalFormatting>
  <conditionalFormatting sqref="L30:L50">
    <cfRule type="expression" dxfId="0" priority="1">
      <formula>"Goed"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loek lankhorst</dc:creator>
  <cp:lastModifiedBy>loek lankhorst</cp:lastModifiedBy>
  <dcterms:created xsi:type="dcterms:W3CDTF">2020-05-13T14:41:53Z</dcterms:created>
  <dcterms:modified xsi:type="dcterms:W3CDTF">2020-05-16T21:53:43Z</dcterms:modified>
</cp:coreProperties>
</file>