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ath\Desktop\"/>
    </mc:Choice>
  </mc:AlternateContent>
  <xr:revisionPtr revIDLastSave="0" documentId="13_ncr:1_{08667D55-0DBD-4977-9477-7580D78A2596}" xr6:coauthVersionLast="45" xr6:coauthVersionMax="45" xr10:uidLastSave="{00000000-0000-0000-0000-000000000000}"/>
  <bookViews>
    <workbookView xWindow="3350" yWindow="2320" windowWidth="14400" windowHeight="7360" xr2:uid="{C924EF58-2A21-4FE1-B816-8380151D6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25" i="1" a="1"/>
  <c r="B25" i="1" s="1"/>
  <c r="B21" i="1" a="1"/>
  <c r="B21" i="1" s="1"/>
  <c r="B24" i="1" a="1"/>
  <c r="B24" i="1" s="1"/>
  <c r="B29" i="1" a="1"/>
  <c r="B29" i="1" s="1"/>
  <c r="B30" i="1" s="1" a="1"/>
  <c r="B30" i="1" s="1"/>
  <c r="B23" i="1" a="1"/>
  <c r="B23" i="1" s="1"/>
  <c r="C37" i="1" l="1"/>
  <c r="D37" i="1"/>
  <c r="E37" i="1"/>
  <c r="F37" i="1"/>
  <c r="C32" i="1"/>
  <c r="F32" i="1"/>
  <c r="E32" i="1"/>
  <c r="D32" i="1"/>
  <c r="B17" i="1" l="1" a="1"/>
  <c r="B17" i="1" s="1"/>
  <c r="B12" i="1" l="1" a="1"/>
  <c r="B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<sst xmlns="http://schemas.openxmlformats.org/spreadsheetml/2006/main" count="37" uniqueCount="37">
  <si>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Net income</t>
  </si>
  <si>
    <t>1,866,916 </t>
  </si>
  <si>
    <t>1,211,242 </t>
  </si>
  <si>
    <t>558,929 </t>
  </si>
  <si>
    <t>186,678 </t>
  </si>
  <si>
    <t>122,641 </t>
  </si>
  <si>
    <t>ROE=ROA*(TA/OE)</t>
    <phoneticPr fontId="2" type="noConversion"/>
  </si>
  <si>
    <t>ROA=ROS*Asset Turnover</t>
    <phoneticPr fontId="2" type="noConversion"/>
  </si>
  <si>
    <t>Asset Turnover=REV/TA</t>
    <phoneticPr fontId="2" type="noConversion"/>
  </si>
  <si>
    <t>ROS=NI/REV</t>
    <phoneticPr fontId="2" type="noConversion"/>
  </si>
  <si>
    <t>Total liabilities</t>
    <phoneticPr fontId="2" type="noConversion"/>
  </si>
  <si>
    <t>Liability Ratio</t>
    <phoneticPr fontId="2" type="noConversion"/>
  </si>
  <si>
    <t>Total Assets</t>
    <phoneticPr fontId="2" type="noConversion"/>
  </si>
  <si>
    <t>Current content assets, net</t>
    <phoneticPr fontId="2" type="noConversion"/>
  </si>
  <si>
    <t>Non-current content assets, net</t>
    <phoneticPr fontId="2" type="noConversion"/>
  </si>
  <si>
    <t>total content assets, net</t>
    <phoneticPr fontId="2" type="noConversion"/>
  </si>
  <si>
    <t>current assets</t>
    <phoneticPr fontId="2" type="noConversion"/>
  </si>
  <si>
    <t>current liability</t>
    <phoneticPr fontId="2" type="noConversion"/>
  </si>
  <si>
    <t>revenue</t>
    <phoneticPr fontId="2" type="noConversion"/>
  </si>
  <si>
    <r>
      <t xml:space="preserve">EM=TA/OE </t>
    </r>
    <r>
      <rPr>
        <b/>
        <sz val="11"/>
        <color theme="1"/>
        <rFont val="等线"/>
        <family val="1"/>
        <charset val="134"/>
      </rPr>
      <t>权益乘数</t>
    </r>
    <phoneticPr fontId="2" type="noConversion"/>
  </si>
  <si>
    <r>
      <rPr>
        <sz val="9"/>
        <color rgb="FFFF0000"/>
        <rFont val="宋体"/>
        <family val="1"/>
        <charset val="134"/>
      </rPr>
      <t>注：在</t>
    </r>
    <r>
      <rPr>
        <sz val="9"/>
        <color rgb="FFFF0000"/>
        <rFont val="Constantia"/>
        <family val="1"/>
      </rPr>
      <t>2019</t>
    </r>
    <r>
      <rPr>
        <sz val="9"/>
        <color rgb="FFFF0000"/>
        <rFont val="宋体"/>
        <family val="1"/>
        <charset val="134"/>
      </rPr>
      <t>年后</t>
    </r>
    <r>
      <rPr>
        <sz val="9"/>
        <color rgb="FFFF0000"/>
        <rFont val="Constantia"/>
        <family val="1"/>
      </rPr>
      <t>netflix1</t>
    </r>
    <r>
      <rPr>
        <sz val="9"/>
        <color rgb="FFFF0000"/>
        <rFont val="宋体"/>
        <family val="1"/>
        <charset val="134"/>
      </rPr>
      <t>更改了自己的判断标准，将流内容都归到了非有形资产当中，所以这里会影响</t>
    </r>
    <r>
      <rPr>
        <sz val="9"/>
        <color rgb="FFFF0000"/>
        <rFont val="Constantia"/>
        <family val="1"/>
      </rPr>
      <t>current asset</t>
    </r>
    <r>
      <rPr>
        <sz val="9"/>
        <color rgb="FFFF0000"/>
        <rFont val="宋体"/>
        <family val="1"/>
        <charset val="134"/>
      </rPr>
      <t>，请注意。</t>
    </r>
    <phoneticPr fontId="2" type="noConversion"/>
  </si>
  <si>
    <t>会员量</t>
    <phoneticPr fontId="2" type="noConversion"/>
  </si>
  <si>
    <t>会员增长率</t>
    <phoneticPr fontId="2" type="noConversion"/>
  </si>
  <si>
    <t>每会员订阅费</t>
    <phoneticPr fontId="2" type="noConversion"/>
  </si>
  <si>
    <r>
      <t>Netflix Inc./</t>
    </r>
    <r>
      <rPr>
        <b/>
        <sz val="11"/>
        <color rgb="FFFF0000"/>
        <rFont val="Constantia"/>
        <family val="1"/>
      </rPr>
      <t>in thousands</t>
    </r>
    <phoneticPr fontId="2" type="noConversion"/>
  </si>
  <si>
    <t>以下的数据都是in thousands！！！请注意！！</t>
    <phoneticPr fontId="2" type="noConversion"/>
  </si>
  <si>
    <t>Stockholders’ equity</t>
    <phoneticPr fontId="2" type="noConversion"/>
  </si>
  <si>
    <t>long-term liability</t>
    <phoneticPr fontId="2" type="noConversion"/>
  </si>
  <si>
    <t>COGS</t>
    <phoneticPr fontId="2" type="noConversion"/>
  </si>
  <si>
    <t>gross income</t>
    <phoneticPr fontId="2" type="noConversion"/>
  </si>
  <si>
    <t>gross ratio</t>
    <phoneticPr fontId="2" type="noConversion"/>
  </si>
  <si>
    <r>
      <t>revenue</t>
    </r>
    <r>
      <rPr>
        <b/>
        <sz val="11"/>
        <color theme="1"/>
        <rFont val="黑体"/>
        <family val="2"/>
        <charset val="134"/>
      </rPr>
      <t>增长率</t>
    </r>
    <phoneticPr fontId="2" type="noConversion"/>
  </si>
  <si>
    <t>working capital ratio</t>
    <phoneticPr fontId="2" type="noConversion"/>
  </si>
  <si>
    <t>Quick Ratio</t>
    <phoneticPr fontId="2" type="noConversion"/>
  </si>
  <si>
    <t>quick assets</t>
    <phoneticPr fontId="2" type="noConversion"/>
  </si>
  <si>
    <r>
      <rPr>
        <sz val="9"/>
        <color rgb="FFFF0000"/>
        <rFont val="黑体"/>
        <family val="3"/>
        <charset val="134"/>
      </rPr>
      <t>注：下面计算的</t>
    </r>
    <r>
      <rPr>
        <sz val="9"/>
        <color rgb="FFFF0000"/>
        <rFont val="Constantia"/>
        <family val="1"/>
      </rPr>
      <t>quick assets</t>
    </r>
    <r>
      <rPr>
        <sz val="9"/>
        <color rgb="FFFF0000"/>
        <rFont val="黑体"/>
        <family val="3"/>
        <charset val="134"/>
      </rPr>
      <t>即将流动资产减去流内容，这种估计是将流内容看成是存货。</t>
    </r>
    <phoneticPr fontId="2" type="noConversion"/>
  </si>
  <si>
    <t>Debtequity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</si>
</sst>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);[Red]\(0.00\)"/>
    <numFmt numFmtId="177" formatCode="_ * #,##0_ ;_ * \-#,##0_ ;_ * &quot;-&quot;??_ ;_ @_ "/>
    <numFmt numFmtId="182" formatCode="0.0%"/>
  </numFmts>
  <fonts count="25" x14ac:knownFonts="1">
    <font>
      <sz val="11"/>
      <color theme="1"/>
      <name val="黑体"/>
      <family val="2"/>
      <charset val="134"/>
      <scheme val="minor"/>
    </font>
    <font>
      <sz val="11"/>
      <color theme="1"/>
      <name val="黑体"/>
      <family val="2"/>
      <charset val="134"/>
      <scheme val="minor"/>
    </font>
    <font>
      <sz val="9"/>
      <name val="黑体"/>
      <family val="2"/>
      <charset val="134"/>
      <scheme val="minor"/>
    </font>
    <font>
      <sz val="11"/>
      <color theme="1"/>
      <name val="Constantia"/>
      <family val="1"/>
    </font>
    <font>
      <sz val="11"/>
      <color rgb="FF252525"/>
      <name val="Constantia"/>
      <family val="1"/>
    </font>
    <font>
      <b/>
      <sz val="11"/>
      <color rgb="FF434343"/>
      <name val="Constantia"/>
      <family val="1"/>
    </font>
    <font>
      <sz val="11"/>
      <color rgb="FF434343"/>
      <name val="Constantia"/>
      <family val="1"/>
    </font>
    <font>
      <sz val="11"/>
      <color rgb="FF242021"/>
      <name val="Constantia"/>
      <family val="1"/>
    </font>
    <font>
      <sz val="11"/>
      <color rgb="FF000000"/>
      <name val="Constantia"/>
      <family val="1"/>
    </font>
    <font>
      <sz val="10"/>
      <color rgb="FF242021"/>
      <name val="Constantia"/>
      <family val="1"/>
    </font>
    <font>
      <b/>
      <sz val="11"/>
      <color rgb="FF252525"/>
      <name val="Constantia"/>
      <family val="1"/>
    </font>
    <font>
      <b/>
      <sz val="11"/>
      <color theme="1"/>
      <name val="Constantia"/>
      <family val="1"/>
    </font>
    <font>
      <b/>
      <sz val="11"/>
      <color theme="1"/>
      <name val="等线"/>
      <family val="1"/>
      <charset val="134"/>
    </font>
    <font>
      <b/>
      <sz val="11"/>
      <color theme="1"/>
      <name val="黑体"/>
      <family val="2"/>
      <charset val="134"/>
    </font>
    <font>
      <b/>
      <sz val="11"/>
      <color rgb="FF000000"/>
      <name val="Constantia"/>
      <family val="1"/>
    </font>
    <font>
      <sz val="9"/>
      <color rgb="FFFF0000"/>
      <name val="Constantia"/>
      <family val="1"/>
      <charset val="134"/>
    </font>
    <font>
      <sz val="9"/>
      <color rgb="FFFF0000"/>
      <name val="宋体"/>
      <family val="1"/>
      <charset val="134"/>
    </font>
    <font>
      <sz val="9"/>
      <color rgb="FFFF0000"/>
      <name val="Constantia"/>
      <family val="1"/>
    </font>
    <font>
      <sz val="9"/>
      <color rgb="FF000000"/>
      <name val="Times New Roman"/>
      <family val="1"/>
    </font>
    <font>
      <sz val="10"/>
      <name val="Times New Roman"/>
      <family val="1"/>
      <charset val="204"/>
    </font>
    <font>
      <sz val="9"/>
      <color indexed="8"/>
      <name val="Arial"/>
      <family val="2"/>
    </font>
    <font>
      <sz val="11"/>
      <color indexed="8"/>
      <name val="Constantia"/>
      <family val="1"/>
    </font>
    <font>
      <b/>
      <sz val="11"/>
      <color rgb="FFFF0000"/>
      <name val="Constantia"/>
      <family val="1"/>
    </font>
    <font>
      <b/>
      <sz val="11"/>
      <color rgb="FFFF0000"/>
      <name val="黑体"/>
      <family val="3"/>
      <charset val="134"/>
    </font>
    <font>
      <sz val="9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medium">
        <color rgb="FF4D4D4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>
      <alignment vertical="center"/>
    </xf>
    <xf numFmtId="177" fontId="3" fillId="0" borderId="2" xfId="1" applyNumberFormat="1" applyFont="1" applyBorder="1" applyAlignment="1">
      <alignment horizontal="right" vertical="center"/>
    </xf>
    <xf numFmtId="177" fontId="4" fillId="2" borderId="2" xfId="0" applyNumberFormat="1" applyFont="1" applyFill="1" applyBorder="1" applyAlignment="1">
      <alignment horizontal="right" vertical="top"/>
    </xf>
    <xf numFmtId="10" fontId="3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77" fontId="8" fillId="0" borderId="2" xfId="1" applyNumberFormat="1" applyFont="1" applyBorder="1" applyAlignment="1">
      <alignment horizontal="right" vertical="center"/>
    </xf>
    <xf numFmtId="177" fontId="8" fillId="0" borderId="2" xfId="1" applyNumberFormat="1" applyFont="1" applyBorder="1" applyAlignment="1">
      <alignment horizontal="right" vertical="center" wrapText="1"/>
    </xf>
    <xf numFmtId="177" fontId="8" fillId="2" borderId="2" xfId="1" applyNumberFormat="1" applyFont="1" applyFill="1" applyBorder="1" applyAlignment="1">
      <alignment horizontal="right" vertical="center" wrapText="1"/>
    </xf>
    <xf numFmtId="177" fontId="7" fillId="0" borderId="2" xfId="1" applyNumberFormat="1" applyFont="1" applyBorder="1" applyAlignment="1">
      <alignment horizontal="right" vertical="center"/>
    </xf>
    <xf numFmtId="3" fontId="6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center" wrapText="1" indent="1"/>
    </xf>
    <xf numFmtId="3" fontId="6" fillId="2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3" fontId="8" fillId="0" borderId="2" xfId="0" applyNumberFormat="1" applyFont="1" applyBorder="1">
      <alignment vertical="center"/>
    </xf>
    <xf numFmtId="3" fontId="8" fillId="0" borderId="2" xfId="0" applyNumberFormat="1" applyFont="1" applyBorder="1" applyAlignment="1">
      <alignment vertical="center" wrapText="1"/>
    </xf>
    <xf numFmtId="3" fontId="3" fillId="0" borderId="2" xfId="0" applyNumberFormat="1" applyFont="1" applyBorder="1">
      <alignment vertical="center"/>
    </xf>
    <xf numFmtId="3" fontId="7" fillId="0" borderId="2" xfId="0" applyNumberFormat="1" applyFont="1" applyBorder="1">
      <alignment vertic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3" fontId="20" fillId="0" borderId="0" xfId="0" applyNumberFormat="1" applyFont="1" applyFill="1" applyAlignment="1">
      <alignment horizontal="center" vertical="top" shrinkToFit="1"/>
    </xf>
    <xf numFmtId="3" fontId="20" fillId="0" borderId="0" xfId="0" applyNumberFormat="1" applyFont="1" applyFill="1" applyAlignment="1">
      <alignment horizontal="right" vertical="top" shrinkToFit="1"/>
    </xf>
    <xf numFmtId="9" fontId="3" fillId="0" borderId="2" xfId="3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3" fontId="21" fillId="0" borderId="2" xfId="0" applyNumberFormat="1" applyFont="1" applyFill="1" applyBorder="1" applyAlignment="1">
      <alignment horizontal="right" vertical="center" shrinkToFit="1"/>
    </xf>
    <xf numFmtId="3" fontId="21" fillId="0" borderId="2" xfId="0" applyNumberFormat="1" applyFont="1" applyBorder="1" applyAlignment="1">
      <alignment horizontal="right" vertical="center" shrinkToFit="1"/>
    </xf>
    <xf numFmtId="3" fontId="21" fillId="0" borderId="2" xfId="0" applyNumberFormat="1" applyFont="1" applyBorder="1" applyAlignment="1">
      <alignment vertical="center" shrinkToFit="1"/>
    </xf>
    <xf numFmtId="0" fontId="0" fillId="0" borderId="2" xfId="0" applyBorder="1">
      <alignment vertical="center"/>
    </xf>
    <xf numFmtId="177" fontId="4" fillId="2" borderId="2" xfId="2" applyNumberFormat="1" applyFont="1" applyFill="1" applyBorder="1" applyAlignment="1">
      <alignment horizontal="right"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>
      <alignment vertical="center"/>
    </xf>
    <xf numFmtId="182" fontId="3" fillId="0" borderId="2" xfId="3" applyNumberFormat="1" applyFont="1" applyBorder="1">
      <alignment vertical="center"/>
    </xf>
    <xf numFmtId="0" fontId="19" fillId="0" borderId="0" xfId="0" applyFont="1" applyBorder="1" applyAlignment="1">
      <alignment horizontal="left" wrapText="1"/>
    </xf>
    <xf numFmtId="3" fontId="18" fillId="0" borderId="0" xfId="0" applyNumberFormat="1" applyFont="1" applyBorder="1" applyAlignment="1">
      <alignment vertical="center" wrapText="1"/>
    </xf>
    <xf numFmtId="0" fontId="23" fillId="4" borderId="3" xfId="4" applyFont="1" applyAlignment="1">
      <alignment horizontal="center" vertical="center"/>
    </xf>
    <xf numFmtId="0" fontId="13" fillId="4" borderId="3" xfId="4" applyFont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15" fillId="4" borderId="2" xfId="4" applyNumberFormat="1" applyFont="1" applyBorder="1" applyAlignment="1">
      <alignment horizontal="center" vertical="center"/>
    </xf>
    <xf numFmtId="0" fontId="24" fillId="4" borderId="2" xfId="4" applyFont="1" applyBorder="1" applyAlignment="1">
      <alignment horizontal="center" vertical="center"/>
    </xf>
    <xf numFmtId="0" fontId="0" fillId="4" borderId="2" xfId="4" applyFont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182" fontId="3" fillId="0" borderId="2" xfId="3" applyNumberFormat="1" applyFont="1" applyBorder="1" applyAlignment="1">
      <alignment horizontal="center" vertical="center"/>
    </xf>
    <xf numFmtId="177" fontId="3" fillId="0" borderId="2" xfId="2" applyNumberFormat="1" applyFont="1" applyBorder="1" applyAlignment="1">
      <alignment horizontal="center" vertical="center"/>
    </xf>
    <xf numFmtId="182" fontId="6" fillId="3" borderId="2" xfId="3" applyNumberFormat="1" applyFont="1" applyFill="1" applyBorder="1" applyAlignment="1">
      <alignment horizontal="right" vertical="center"/>
    </xf>
  </cellXfs>
  <cellStyles count="5">
    <cellStyle name="百分比" xfId="3" builtinId="5"/>
    <cellStyle name="常规" xfId="0" builtinId="0"/>
    <cellStyle name="货币" xfId="1" builtinId="4"/>
    <cellStyle name="千位分隔" xfId="2" builtinId="3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tantia"/>
        <a:ea typeface="黑体"/>
        <a:cs typeface=""/>
      </a:majorFont>
      <a:minorFont>
        <a:latin typeface="Constantia"/>
        <a:ea typeface="黑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7C8C-5417-44BD-9FFB-0C3AA58CA694}">
  <dimension ref="A1:G37"/>
  <sheetViews>
    <sheetView tabSelected="1" topLeftCell="A14" zoomScaleNormal="100" workbookViewId="0">
      <selection activeCell="D22" activeCellId="1" sqref="B17:F17 D22"/>
    </sheetView>
  </sheetViews>
  <sheetFormatPr defaultRowHeight="14" x14ac:dyDescent="0.25"/>
  <cols>
    <col min="1" max="1" width="20.1796875" customWidth="1"/>
    <col min="2" max="3" width="12.81640625" customWidth="1"/>
    <col min="4" max="6" width="14" customWidth="1"/>
  </cols>
  <sheetData>
    <row r="1" spans="1:7" ht="29" x14ac:dyDescent="0.25">
      <c r="A1" s="15" t="s">
        <v>24</v>
      </c>
      <c r="B1" s="14">
        <v>2015</v>
      </c>
      <c r="C1" s="14">
        <v>2016</v>
      </c>
      <c r="D1" s="14">
        <v>2017</v>
      </c>
      <c r="E1" s="14">
        <v>2018</v>
      </c>
      <c r="F1" s="14">
        <v>2019</v>
      </c>
      <c r="G1" s="1"/>
    </row>
    <row r="2" spans="1:7" ht="14.5" x14ac:dyDescent="0.25">
      <c r="A2" s="15" t="s">
        <v>6</v>
      </c>
      <c r="B2" s="4">
        <v>5.5199999999999999E-2</v>
      </c>
      <c r="C2" s="4">
        <v>6.5699999999999995E-2</v>
      </c>
      <c r="D2" s="4">
        <v>0.156</v>
      </c>
      <c r="E2" s="4">
        <v>0.23119999999999999</v>
      </c>
      <c r="F2" s="4">
        <v>0.2462</v>
      </c>
    </row>
    <row r="3" spans="1:7" ht="29" x14ac:dyDescent="0.25">
      <c r="A3" s="15" t="s">
        <v>7</v>
      </c>
      <c r="B3" s="4">
        <v>1.2E-2</v>
      </c>
      <c r="C3" s="4">
        <v>1.37E-2</v>
      </c>
      <c r="D3" s="4">
        <v>2.9399999999999999E-2</v>
      </c>
      <c r="E3" s="4">
        <v>4.6600000000000003E-2</v>
      </c>
      <c r="F3" s="4">
        <v>5.4899999999999997E-2</v>
      </c>
    </row>
    <row r="4" spans="1:7" ht="14.5" x14ac:dyDescent="0.25">
      <c r="A4" s="15" t="s">
        <v>9</v>
      </c>
      <c r="B4" s="4">
        <v>1.8100000000000002E-2</v>
      </c>
      <c r="C4" s="4">
        <v>2.1100000000000001E-2</v>
      </c>
      <c r="D4" s="4">
        <v>4.7800000000000002E-2</v>
      </c>
      <c r="E4" s="4">
        <v>7.6700000000000004E-2</v>
      </c>
      <c r="F4" s="4">
        <v>9.2600000000000002E-2</v>
      </c>
    </row>
    <row r="5" spans="1:7" ht="29" x14ac:dyDescent="0.25">
      <c r="A5" s="16" t="s">
        <v>8</v>
      </c>
      <c r="B5" s="5">
        <v>0.66</v>
      </c>
      <c r="C5" s="5">
        <v>0.65</v>
      </c>
      <c r="D5" s="5">
        <v>0.61</v>
      </c>
      <c r="E5" s="5">
        <v>0.61</v>
      </c>
      <c r="F5" s="5">
        <v>0.59</v>
      </c>
    </row>
    <row r="6" spans="1:7" ht="25" customHeight="1" x14ac:dyDescent="0.25">
      <c r="A6" s="15" t="s">
        <v>19</v>
      </c>
      <c r="B6" s="6">
        <v>4.59</v>
      </c>
      <c r="C6" s="6">
        <v>5.07</v>
      </c>
      <c r="D6" s="6">
        <v>5.31</v>
      </c>
      <c r="E6" s="6">
        <v>4.96</v>
      </c>
      <c r="F6" s="6">
        <v>4.4800000000000004</v>
      </c>
    </row>
    <row r="7" spans="1:7" x14ac:dyDescent="0.25">
      <c r="A7" s="17"/>
    </row>
    <row r="8" spans="1:7" x14ac:dyDescent="0.25">
      <c r="A8" s="49" t="s">
        <v>25</v>
      </c>
      <c r="B8" s="50"/>
      <c r="C8" s="50"/>
      <c r="D8" s="50"/>
      <c r="E8" s="50"/>
      <c r="F8" s="50"/>
    </row>
    <row r="9" spans="1:7" ht="14.5" x14ac:dyDescent="0.25">
      <c r="A9" s="18" t="s">
        <v>12</v>
      </c>
      <c r="B9" s="2">
        <v>10202871</v>
      </c>
      <c r="C9" s="2">
        <v>13586610</v>
      </c>
      <c r="D9" s="7">
        <v>19012742</v>
      </c>
      <c r="E9" s="8">
        <v>25974400</v>
      </c>
      <c r="F9" s="2">
        <v>33975712</v>
      </c>
    </row>
    <row r="10" spans="1:7" ht="29" x14ac:dyDescent="0.25">
      <c r="A10" s="19" t="s">
        <v>26</v>
      </c>
      <c r="B10" s="43">
        <v>2223426</v>
      </c>
      <c r="C10" s="43">
        <v>2679800</v>
      </c>
      <c r="D10" s="43">
        <v>3581956</v>
      </c>
      <c r="E10" s="43">
        <v>5238765</v>
      </c>
      <c r="F10" s="43">
        <v>7582157</v>
      </c>
    </row>
    <row r="11" spans="1:7" ht="14.5" x14ac:dyDescent="0.25">
      <c r="A11" s="20" t="s">
        <v>10</v>
      </c>
      <c r="B11" s="9">
        <v>7979445</v>
      </c>
      <c r="C11" s="10">
        <v>10906810</v>
      </c>
      <c r="D11" s="9">
        <v>15430786</v>
      </c>
      <c r="E11" s="7">
        <v>20735635</v>
      </c>
      <c r="F11" s="7">
        <v>26393555</v>
      </c>
    </row>
    <row r="12" spans="1:7" ht="14.5" x14ac:dyDescent="0.25">
      <c r="A12" s="21" t="s">
        <v>11</v>
      </c>
      <c r="B12" s="4" cm="1">
        <f t="array" ref="B12:F12">B11:F11/B9:F9</f>
        <v>0.78207839734521778</v>
      </c>
      <c r="C12" s="4">
        <v>0.80276168963413241</v>
      </c>
      <c r="D12" s="4">
        <v>0.81160234541656329</v>
      </c>
      <c r="E12" s="4">
        <v>0.79831045182949367</v>
      </c>
      <c r="F12" s="4">
        <v>0.7768359644677939</v>
      </c>
    </row>
    <row r="13" spans="1:7" ht="14.5" x14ac:dyDescent="0.25">
      <c r="A13" s="23" t="s">
        <v>36</v>
      </c>
      <c r="B13" s="59" cm="1">
        <f t="array" ref="B13:F13">B11:F11/B10:F10</f>
        <v>3.588806193684881</v>
      </c>
      <c r="C13" s="59">
        <v>4.0700089558922308</v>
      </c>
      <c r="D13" s="59">
        <v>4.3079217053475807</v>
      </c>
      <c r="E13" s="59">
        <v>3.9581151282792795</v>
      </c>
      <c r="F13" s="59">
        <v>3.4810087683491648</v>
      </c>
    </row>
    <row r="14" spans="1:7" x14ac:dyDescent="0.25">
      <c r="A14" s="17"/>
    </row>
    <row r="15" spans="1:7" ht="29" x14ac:dyDescent="0.25">
      <c r="A15" s="15" t="s">
        <v>13</v>
      </c>
      <c r="B15" s="22">
        <v>2905998</v>
      </c>
      <c r="C15" s="22">
        <v>3726307</v>
      </c>
      <c r="D15" s="22">
        <v>4310934</v>
      </c>
      <c r="E15" s="22">
        <v>5151186</v>
      </c>
      <c r="F15" s="22">
        <v>0</v>
      </c>
    </row>
    <row r="16" spans="1:7" ht="29" x14ac:dyDescent="0.25">
      <c r="A16" s="23" t="s">
        <v>14</v>
      </c>
      <c r="B16" s="24">
        <v>4312817</v>
      </c>
      <c r="C16" s="25">
        <v>10371055</v>
      </c>
      <c r="D16" s="25">
        <v>7274501</v>
      </c>
      <c r="E16" s="25">
        <v>14951141</v>
      </c>
      <c r="F16" s="25">
        <v>24504567</v>
      </c>
    </row>
    <row r="17" spans="1:7" ht="29" x14ac:dyDescent="0.25">
      <c r="A17" s="26" t="s">
        <v>15</v>
      </c>
      <c r="B17" s="27" cm="1">
        <f t="array" ref="B17:F17">B15:F15+B16:F16</f>
        <v>7218815</v>
      </c>
      <c r="C17" s="27">
        <v>14097362</v>
      </c>
      <c r="D17" s="27">
        <v>11585435</v>
      </c>
      <c r="E17" s="27">
        <v>20102327</v>
      </c>
      <c r="F17" s="27">
        <v>24504567</v>
      </c>
    </row>
    <row r="18" spans="1:7" x14ac:dyDescent="0.25">
      <c r="A18" s="53" t="s">
        <v>20</v>
      </c>
      <c r="B18" s="53"/>
      <c r="C18" s="53"/>
      <c r="D18" s="53"/>
      <c r="E18" s="53"/>
      <c r="F18" s="53"/>
    </row>
    <row r="19" spans="1:7" ht="14.5" x14ac:dyDescent="0.25">
      <c r="A19" s="28" t="s">
        <v>16</v>
      </c>
      <c r="B19" s="27">
        <v>5431840</v>
      </c>
      <c r="C19" s="29">
        <v>5720291</v>
      </c>
      <c r="D19" s="27">
        <v>7669974</v>
      </c>
      <c r="E19" s="30">
        <v>9694135</v>
      </c>
      <c r="F19" s="31">
        <v>6178504</v>
      </c>
    </row>
    <row r="20" spans="1:7" x14ac:dyDescent="0.25">
      <c r="A20" s="54" t="s">
        <v>35</v>
      </c>
      <c r="B20" s="55"/>
      <c r="C20" s="55"/>
      <c r="D20" s="55"/>
      <c r="E20" s="55"/>
      <c r="F20" s="55"/>
    </row>
    <row r="21" spans="1:7" ht="14.5" x14ac:dyDescent="0.25">
      <c r="A21" s="21" t="s">
        <v>34</v>
      </c>
      <c r="B21" s="58" cm="1">
        <f t="array" ref="B21:F21">B19:F19-B15:F15</f>
        <v>2525842</v>
      </c>
      <c r="C21" s="58">
        <v>1993984</v>
      </c>
      <c r="D21" s="58">
        <v>3359040</v>
      </c>
      <c r="E21" s="58">
        <v>4542949</v>
      </c>
      <c r="F21" s="58">
        <v>6178504</v>
      </c>
    </row>
    <row r="22" spans="1:7" ht="14.5" x14ac:dyDescent="0.25">
      <c r="A22" s="12" t="s">
        <v>17</v>
      </c>
      <c r="B22" s="51">
        <v>3529624</v>
      </c>
      <c r="C22" s="51">
        <v>4586657</v>
      </c>
      <c r="D22" s="51">
        <v>5466312</v>
      </c>
      <c r="E22" s="51">
        <v>6487320</v>
      </c>
      <c r="F22" s="52">
        <v>6855696</v>
      </c>
    </row>
    <row r="23" spans="1:7" ht="14.5" x14ac:dyDescent="0.25">
      <c r="A23" s="28" t="s">
        <v>27</v>
      </c>
      <c r="B23" s="56" cm="1">
        <f t="array" ref="B23:F23">B11:F11-B22:F22</f>
        <v>4449821</v>
      </c>
      <c r="C23" s="56">
        <v>6320153</v>
      </c>
      <c r="D23" s="56">
        <v>9964474</v>
      </c>
      <c r="E23" s="56">
        <v>14248315</v>
      </c>
      <c r="F23" s="56">
        <v>19537859</v>
      </c>
    </row>
    <row r="24" spans="1:7" ht="14.5" x14ac:dyDescent="0.25">
      <c r="A24" s="21" t="s">
        <v>32</v>
      </c>
      <c r="B24" s="57" cm="1">
        <f t="array" ref="B24:F24">B22:F22/B19:F19</f>
        <v>0.64980264514418684</v>
      </c>
      <c r="C24" s="57">
        <v>0.80182231987848174</v>
      </c>
      <c r="D24" s="57">
        <v>0.7126897692221642</v>
      </c>
      <c r="E24" s="57">
        <v>0.66920050112774376</v>
      </c>
      <c r="F24" s="57">
        <v>1.1096045256262681</v>
      </c>
    </row>
    <row r="25" spans="1:7" ht="14.5" x14ac:dyDescent="0.25">
      <c r="A25" s="21" t="s">
        <v>33</v>
      </c>
      <c r="B25" s="57" cm="1">
        <f t="array" ref="B25:F25">B22:F22/_xlfn.ANCHORARRAY(B21)</f>
        <v>1.3974049049782211</v>
      </c>
      <c r="C25" s="57">
        <v>2.3002476449159071</v>
      </c>
      <c r="D25" s="57">
        <v>1.6273435267219205</v>
      </c>
      <c r="E25" s="57">
        <v>1.4279975408044423</v>
      </c>
      <c r="F25" s="57">
        <v>1.1096045256262681</v>
      </c>
    </row>
    <row r="27" spans="1:7" ht="14.5" x14ac:dyDescent="0.25">
      <c r="A27" s="12" t="s">
        <v>18</v>
      </c>
      <c r="B27" s="32">
        <v>6779511</v>
      </c>
      <c r="C27" s="11">
        <v>8830669</v>
      </c>
      <c r="D27" s="11">
        <v>11692713</v>
      </c>
      <c r="E27" s="11">
        <v>15794341</v>
      </c>
      <c r="F27" s="11">
        <v>20156447</v>
      </c>
    </row>
    <row r="28" spans="1:7" ht="14.5" x14ac:dyDescent="0.3">
      <c r="A28" s="21" t="s">
        <v>28</v>
      </c>
      <c r="B28" s="29">
        <v>4591476</v>
      </c>
      <c r="C28" s="29">
        <v>6029901</v>
      </c>
      <c r="D28" s="30">
        <v>8033000</v>
      </c>
      <c r="E28" s="30">
        <v>9967538</v>
      </c>
      <c r="F28" s="30">
        <v>12440213</v>
      </c>
      <c r="G28" s="33"/>
    </row>
    <row r="29" spans="1:7" ht="14.5" x14ac:dyDescent="0.25">
      <c r="A29" s="21" t="s">
        <v>29</v>
      </c>
      <c r="B29" s="31" cm="1">
        <f t="array" ref="B29:F29">B27:F27-B28:F28</f>
        <v>2188035</v>
      </c>
      <c r="C29" s="45">
        <v>2800768</v>
      </c>
      <c r="D29" s="45">
        <v>3659713</v>
      </c>
      <c r="E29" s="45">
        <v>5826803</v>
      </c>
      <c r="F29" s="45">
        <v>7716234</v>
      </c>
    </row>
    <row r="30" spans="1:7" ht="14.5" x14ac:dyDescent="0.25">
      <c r="A30" s="21" t="s">
        <v>30</v>
      </c>
      <c r="B30" s="46" cm="1">
        <f t="array" ref="B30:F30">_xlfn.ANCHORARRAY(B29)/B27:F27</f>
        <v>0.32274230398033132</v>
      </c>
      <c r="C30" s="46">
        <v>0.31716373923651764</v>
      </c>
      <c r="D30" s="46">
        <v>0.31299092007132989</v>
      </c>
      <c r="E30" s="46">
        <v>0.36891713304151152</v>
      </c>
      <c r="F30" s="46">
        <v>0.38281717010939476</v>
      </c>
    </row>
    <row r="31" spans="1:7" ht="14.5" x14ac:dyDescent="0.25">
      <c r="A31" s="13" t="s">
        <v>0</v>
      </c>
      <c r="B31" s="3" t="s">
        <v>5</v>
      </c>
      <c r="C31" s="3" t="s">
        <v>4</v>
      </c>
      <c r="D31" s="3" t="s">
        <v>3</v>
      </c>
      <c r="E31" s="3" t="s">
        <v>2</v>
      </c>
      <c r="F31" s="3" t="s">
        <v>1</v>
      </c>
    </row>
    <row r="32" spans="1:7" ht="14.5" x14ac:dyDescent="0.25">
      <c r="A32" s="21" t="s">
        <v>31</v>
      </c>
      <c r="B32" s="44"/>
      <c r="C32" s="37">
        <f>(C27-B27)/B27</f>
        <v>0.3025524997304378</v>
      </c>
      <c r="D32" s="37">
        <f>(D27-C27)/C27</f>
        <v>0.32410273785598803</v>
      </c>
      <c r="E32" s="37">
        <f>(E27-D27)/D27</f>
        <v>0.35078497180252349</v>
      </c>
      <c r="F32" s="37">
        <f>F27/E27-1</f>
        <v>0.27618157667990073</v>
      </c>
    </row>
    <row r="34" spans="1:6" x14ac:dyDescent="0.3">
      <c r="A34" s="35"/>
      <c r="B34" s="35"/>
      <c r="C34" s="36"/>
      <c r="D34" s="34"/>
      <c r="E34" s="47"/>
      <c r="F34" s="48"/>
    </row>
    <row r="35" spans="1:6" ht="14.5" x14ac:dyDescent="0.25">
      <c r="A35" s="38" t="s">
        <v>21</v>
      </c>
      <c r="B35" s="39">
        <v>70839</v>
      </c>
      <c r="C35" s="39">
        <v>89090</v>
      </c>
      <c r="D35" s="39">
        <v>110644</v>
      </c>
      <c r="E35" s="39">
        <v>139259</v>
      </c>
      <c r="F35" s="39">
        <v>167090</v>
      </c>
    </row>
    <row r="36" spans="1:6" ht="14.5" x14ac:dyDescent="0.25">
      <c r="A36" s="38" t="s">
        <v>23</v>
      </c>
      <c r="B36" s="40">
        <v>27831</v>
      </c>
      <c r="C36" s="40">
        <v>28615</v>
      </c>
      <c r="D36" s="40">
        <v>21554</v>
      </c>
      <c r="E36" s="41">
        <v>18251</v>
      </c>
      <c r="F36" s="41">
        <v>16363</v>
      </c>
    </row>
    <row r="37" spans="1:6" ht="14.5" x14ac:dyDescent="0.25">
      <c r="A37" s="38" t="s">
        <v>22</v>
      </c>
      <c r="B37" s="42"/>
      <c r="C37" s="37">
        <f>(C35-B35)/B35</f>
        <v>0.25764056522537021</v>
      </c>
      <c r="D37" s="37">
        <f>(D35-C35)/C35</f>
        <v>0.241935121786957</v>
      </c>
      <c r="E37" s="37">
        <f>(E35-D35)/D35</f>
        <v>0.25862224793029898</v>
      </c>
      <c r="F37" s="37">
        <f>F35/E35-1</f>
        <v>0.19985063801980485</v>
      </c>
    </row>
  </sheetData>
  <mergeCells count="3">
    <mergeCell ref="A18:F18"/>
    <mergeCell ref="A8:F8"/>
    <mergeCell ref="A20:F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Vastalian Lee</dc:creator>
  <cp:lastModifiedBy>Vastalian Lee</cp:lastModifiedBy>
  <dcterms:created xsi:type="dcterms:W3CDTF">2020-12-06T05:56:58Z</dcterms:created>
  <dcterms:modified xsi:type="dcterms:W3CDTF">2020-12-19T03:22:20Z</dcterms:modified>
</cp:coreProperties>
</file>