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ftus/Desktop/"/>
    </mc:Choice>
  </mc:AlternateContent>
  <xr:revisionPtr revIDLastSave="0" documentId="13_ncr:1_{FCE49394-08C4-564C-A9EC-72973ED7055A}" xr6:coauthVersionLast="45" xr6:coauthVersionMax="45" xr10:uidLastSave="{00000000-0000-0000-0000-000000000000}"/>
  <bookViews>
    <workbookView xWindow="7160" yWindow="1580" windowWidth="28100" windowHeight="17440" xr2:uid="{00000000-000D-0000-FFFF-FFFF00000000}"/>
  </bookViews>
  <sheets>
    <sheet name="NYC.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C15" i="1"/>
  <c r="C14" i="1"/>
  <c r="C13" i="1"/>
  <c r="C12" i="1"/>
  <c r="C11" i="1"/>
  <c r="C10" i="1"/>
  <c r="C9" i="1"/>
  <c r="C8" i="1"/>
  <c r="C7" i="1"/>
  <c r="C6" i="1"/>
  <c r="O7" i="1" l="1"/>
  <c r="H13" i="1"/>
  <c r="H12" i="1"/>
  <c r="H11" i="1"/>
  <c r="M23" i="1"/>
  <c r="O23" i="1" s="1"/>
  <c r="M22" i="1"/>
  <c r="M21" i="1"/>
  <c r="G14" i="1"/>
  <c r="K17" i="1"/>
  <c r="L17" i="1"/>
  <c r="K15" i="1"/>
  <c r="K14" i="1"/>
  <c r="H10" i="1"/>
  <c r="J11" i="1"/>
  <c r="H8" i="1"/>
  <c r="O8" i="1" s="1"/>
  <c r="H16" i="1" l="1"/>
  <c r="H14" i="1"/>
  <c r="G15" i="1"/>
  <c r="J16" i="1"/>
  <c r="H15" i="1"/>
  <c r="J17" i="1"/>
  <c r="J18" i="1"/>
  <c r="K18" i="1"/>
  <c r="K19" i="1"/>
  <c r="L18" i="1"/>
  <c r="L20" i="1"/>
  <c r="J19" i="1"/>
  <c r="K20" i="1"/>
  <c r="H18" i="1"/>
  <c r="L19" i="1"/>
  <c r="J13" i="1"/>
  <c r="L21" i="1"/>
  <c r="J14" i="1"/>
  <c r="L22" i="1"/>
  <c r="O22" i="1" s="1"/>
  <c r="J20" i="1"/>
  <c r="H17" i="1"/>
  <c r="K21" i="1"/>
  <c r="O21" i="1" s="1"/>
  <c r="G16" i="1"/>
  <c r="G17" i="1"/>
  <c r="J15" i="1"/>
  <c r="M14" i="1"/>
  <c r="J12" i="1"/>
  <c r="I11" i="1"/>
  <c r="G7" i="1"/>
  <c r="I14" i="1"/>
  <c r="M16" i="1"/>
  <c r="L12" i="1"/>
  <c r="I10" i="1"/>
  <c r="I17" i="1"/>
  <c r="L13" i="1"/>
  <c r="M19" i="1"/>
  <c r="M15" i="1"/>
  <c r="M20" i="1"/>
  <c r="I9" i="1"/>
  <c r="I12" i="1"/>
  <c r="G8" i="1"/>
  <c r="I15" i="1"/>
  <c r="K11" i="1"/>
  <c r="M17" i="1"/>
  <c r="G9" i="1"/>
  <c r="I13" i="1"/>
  <c r="I18" i="1"/>
  <c r="L14" i="1"/>
  <c r="G12" i="1"/>
  <c r="L15" i="1"/>
  <c r="H9" i="1"/>
  <c r="G13" i="1"/>
  <c r="J10" i="1"/>
  <c r="K16" i="1"/>
  <c r="L16" i="1"/>
  <c r="M13" i="1"/>
  <c r="I16" i="1"/>
  <c r="K12" i="1"/>
  <c r="M18" i="1"/>
  <c r="G10" i="1"/>
  <c r="K13" i="1"/>
  <c r="G11" i="1"/>
  <c r="I19" i="1"/>
  <c r="O18" i="1" l="1"/>
  <c r="O16" i="1"/>
  <c r="O9" i="1"/>
  <c r="O17" i="1"/>
  <c r="O14" i="1"/>
  <c r="O20" i="1"/>
  <c r="O15" i="1"/>
  <c r="O12" i="1"/>
  <c r="O19" i="1"/>
  <c r="O10" i="1"/>
  <c r="O11" i="1"/>
  <c r="O13" i="1"/>
</calcChain>
</file>

<file path=xl/sharedStrings.xml><?xml version="1.0" encoding="utf-8"?>
<sst xmlns="http://schemas.openxmlformats.org/spreadsheetml/2006/main" count="31" uniqueCount="20">
  <si>
    <t>date</t>
  </si>
  <si>
    <t>Cases</t>
  </si>
  <si>
    <t>Day</t>
  </si>
  <si>
    <t>Deaths from Day 1</t>
  </si>
  <si>
    <t>Deaths from Day 2</t>
  </si>
  <si>
    <t>Deaths from Day 3</t>
  </si>
  <si>
    <t>Deaths from Day 4</t>
  </si>
  <si>
    <t>...</t>
  </si>
  <si>
    <t>Deaths from Day 0</t>
  </si>
  <si>
    <t>Distribution:</t>
  </si>
  <si>
    <t>binomial</t>
  </si>
  <si>
    <t>p =</t>
  </si>
  <si>
    <t xml:space="preserve">N = </t>
  </si>
  <si>
    <t>Deaths from Day 5</t>
  </si>
  <si>
    <t>Deaths from Day 6</t>
  </si>
  <si>
    <t>Predicted Deaths</t>
  </si>
  <si>
    <t>Death probabilities over days</t>
  </si>
  <si>
    <t>(incomplete</t>
  </si>
  <si>
    <t>Day number</t>
  </si>
  <si>
    <t>= d  (probability that a case will eventually turn into a death)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</si>
</sst>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0"/>
    <numFmt numFmtId="166" formatCode="#,##0.000000"/>
  </numFmts>
  <fonts count="20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sz val="8"/>
      <name val="Helvetica"/>
      <family val="2"/>
    </font>
    <font>
      <b/>
      <sz val="24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 wrapText="1"/>
    </xf>
    <xf numFmtId="164" fontId="19" fillId="0" borderId="0" xfId="0" applyNumberFormat="1" applyFont="1" applyAlignment="1">
      <alignment horizontal="center" wrapText="1"/>
    </xf>
    <xf numFmtId="3" fontId="0" fillId="0" borderId="0" xfId="0" applyNumberFormat="1" applyAlignment="1">
      <alignment horizontal="right"/>
    </xf>
    <xf numFmtId="3" fontId="16" fillId="0" borderId="0" xfId="0" applyNumberFormat="1" applyFont="1"/>
    <xf numFmtId="0" fontId="16" fillId="0" borderId="0" xfId="0" applyFont="1" applyAlignment="1">
      <alignment horizontal="right"/>
    </xf>
    <xf numFmtId="164" fontId="16" fillId="0" borderId="0" xfId="0" quotePrefix="1" applyNumberFormat="1" applyFont="1" applyAlignment="1">
      <alignment horizontal="left"/>
    </xf>
    <xf numFmtId="0" fontId="16" fillId="0" borderId="10" xfId="0" applyFont="1" applyBorder="1"/>
    <xf numFmtId="3" fontId="16" fillId="0" borderId="11" xfId="0" applyNumberFormat="1" applyFont="1" applyBorder="1"/>
    <xf numFmtId="0" fontId="0" fillId="0" borderId="12" xfId="0" applyBorder="1" applyAlignment="1">
      <alignment horizontal="right"/>
    </xf>
    <xf numFmtId="164" fontId="0" fillId="0" borderId="13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2" xfId="0" applyBorder="1" applyAlignment="1">
      <alignment wrapText="1"/>
    </xf>
    <xf numFmtId="3" fontId="0" fillId="0" borderId="13" xfId="0" applyNumberFormat="1" applyBorder="1" applyAlignment="1">
      <alignment horizontal="right" wrapText="1"/>
    </xf>
    <xf numFmtId="0" fontId="0" fillId="0" borderId="12" xfId="0" applyBorder="1"/>
    <xf numFmtId="166" fontId="0" fillId="0" borderId="13" xfId="0" applyNumberFormat="1" applyBorder="1"/>
    <xf numFmtId="0" fontId="0" fillId="0" borderId="14" xfId="0" applyBorder="1"/>
    <xf numFmtId="166" fontId="0" fillId="0" borderId="15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5"/>
  <sheetViews>
    <sheetView tabSelected="1" workbookViewId="0">
      <selection activeCell="F6" sqref="F6"/>
    </sheetView>
  </sheetViews>
  <sheetFormatPr baseColWidth="10" defaultRowHeight="16"/>
  <cols>
    <col min="3" max="3" width="11.5703125" style="2" customWidth="1"/>
    <col min="5" max="5" width="5.140625" style="2" customWidth="1"/>
    <col min="6" max="6" width="10.7109375" style="2"/>
    <col min="7" max="13" width="10.7109375" style="6"/>
    <col min="14" max="14" width="6.28515625" style="6" customWidth="1"/>
    <col min="15" max="16" width="10.7109375" style="6"/>
  </cols>
  <sheetData>
    <row r="1" spans="2:16" ht="17" thickBot="1"/>
    <row r="2" spans="2:16">
      <c r="B2" s="16" t="s">
        <v>9</v>
      </c>
      <c r="C2" s="17" t="s">
        <v>10</v>
      </c>
    </row>
    <row r="3" spans="2:16">
      <c r="B3" s="18" t="s">
        <v>11</v>
      </c>
      <c r="C3" s="19">
        <v>0.8</v>
      </c>
    </row>
    <row r="4" spans="2:16">
      <c r="B4" s="18" t="s">
        <v>12</v>
      </c>
      <c r="C4" s="20">
        <v>10</v>
      </c>
      <c r="F4" s="14">
        <v>0.1</v>
      </c>
      <c r="G4" s="15" t="s">
        <v>19</v>
      </c>
      <c r="H4" s="13"/>
    </row>
    <row r="5" spans="2:16" s="5" customFormat="1" ht="59" customHeight="1">
      <c r="B5" s="21" t="s">
        <v>18</v>
      </c>
      <c r="C5" s="22" t="s">
        <v>16</v>
      </c>
      <c r="D5" s="3" t="s">
        <v>0</v>
      </c>
      <c r="E5" s="4" t="s">
        <v>2</v>
      </c>
      <c r="F5" s="4" t="s">
        <v>1</v>
      </c>
      <c r="G5" s="10" t="s">
        <v>8</v>
      </c>
      <c r="H5" s="10" t="s">
        <v>3</v>
      </c>
      <c r="I5" s="10" t="s">
        <v>4</v>
      </c>
      <c r="J5" s="10" t="s">
        <v>5</v>
      </c>
      <c r="K5" s="10" t="s">
        <v>6</v>
      </c>
      <c r="L5" s="10" t="s">
        <v>13</v>
      </c>
      <c r="M5" s="10" t="s">
        <v>14</v>
      </c>
      <c r="N5" s="11" t="s">
        <v>7</v>
      </c>
      <c r="O5" s="7" t="s">
        <v>15</v>
      </c>
      <c r="P5" s="7"/>
    </row>
    <row r="6" spans="2:16">
      <c r="B6" s="23">
        <v>0</v>
      </c>
      <c r="C6" s="24">
        <f>BINOMDIST(B6,$C$4,$C$3, FALSE)*$F$4</f>
        <v>1.0240000000000004E-8</v>
      </c>
      <c r="D6" s="1">
        <v>43891</v>
      </c>
      <c r="E6" s="2">
        <v>0</v>
      </c>
      <c r="F6" s="2">
        <v>1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</row>
    <row r="7" spans="2:16">
      <c r="B7" s="23">
        <v>1</v>
      </c>
      <c r="C7" s="24">
        <f>BINOMDIST(B7,$C$4,$C$3, FALSE)*$F$4</f>
        <v>4.0959999999999938E-7</v>
      </c>
      <c r="D7" s="1">
        <v>43892</v>
      </c>
      <c r="E7" s="2">
        <v>1</v>
      </c>
      <c r="F7" s="2">
        <v>1</v>
      </c>
      <c r="G7" s="9">
        <f>$F$6*$C6</f>
        <v>1.0240000000000004E-8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O7" s="9">
        <f>SUM(H7:N7)</f>
        <v>0</v>
      </c>
    </row>
    <row r="8" spans="2:16">
      <c r="B8" s="23">
        <v>2</v>
      </c>
      <c r="C8" s="24">
        <f>BINOMDIST(B8,$C$4,$C$3, FALSE)*$F$4</f>
        <v>7.3727999999999864E-6</v>
      </c>
      <c r="D8" s="1">
        <v>43893</v>
      </c>
      <c r="E8" s="2">
        <v>2</v>
      </c>
      <c r="F8" s="2">
        <v>2</v>
      </c>
      <c r="G8" s="9">
        <f>$F$6*$C7</f>
        <v>4.0959999999999938E-7</v>
      </c>
      <c r="H8" s="9">
        <f>$F$7*$C6</f>
        <v>1.0240000000000004E-8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O8" s="9">
        <f t="shared" ref="O8:O23" si="0">SUM(H8:N8)</f>
        <v>1.0240000000000004E-8</v>
      </c>
    </row>
    <row r="9" spans="2:16">
      <c r="B9" s="23">
        <v>3</v>
      </c>
      <c r="C9" s="24">
        <f>BINOMDIST(B9,$C$4,$C$3, FALSE)*$F$4</f>
        <v>7.8643199999999823E-5</v>
      </c>
      <c r="D9" s="1">
        <v>43894</v>
      </c>
      <c r="E9" s="2">
        <v>3</v>
      </c>
      <c r="F9" s="2">
        <v>2</v>
      </c>
      <c r="G9" s="9">
        <f>$F$6*$C8</f>
        <v>7.3727999999999864E-6</v>
      </c>
      <c r="H9" s="9">
        <f>$F$7*$C7</f>
        <v>4.0959999999999938E-7</v>
      </c>
      <c r="I9" s="9">
        <f>$F$8*$C6</f>
        <v>2.0480000000000009E-8</v>
      </c>
      <c r="J9" s="12">
        <v>0</v>
      </c>
      <c r="K9" s="12">
        <v>0</v>
      </c>
      <c r="L9" s="12">
        <v>0</v>
      </c>
      <c r="M9" s="12">
        <v>0</v>
      </c>
      <c r="O9" s="9">
        <f t="shared" si="0"/>
        <v>4.3007999999999936E-7</v>
      </c>
    </row>
    <row r="10" spans="2:16">
      <c r="B10" s="23">
        <v>4</v>
      </c>
      <c r="C10" s="24">
        <f>BINOMDIST(B10,$C$4,$C$3, FALSE)*$F$4</f>
        <v>5.5050239999999897E-4</v>
      </c>
      <c r="D10" s="1">
        <v>43895</v>
      </c>
      <c r="E10" s="2">
        <v>4</v>
      </c>
      <c r="F10" s="2">
        <v>4</v>
      </c>
      <c r="G10" s="9">
        <f>$F$6*$C9</f>
        <v>7.8643199999999823E-5</v>
      </c>
      <c r="H10" s="9">
        <f>$F$7*$C8</f>
        <v>7.3727999999999864E-6</v>
      </c>
      <c r="I10" s="9">
        <f>$F$8*$C7</f>
        <v>8.1919999999999876E-7</v>
      </c>
      <c r="J10" s="9">
        <f>$F$9*$C6</f>
        <v>2.0480000000000009E-8</v>
      </c>
      <c r="K10" s="12">
        <v>0</v>
      </c>
      <c r="L10" s="12">
        <v>0</v>
      </c>
      <c r="M10" s="12">
        <v>0</v>
      </c>
      <c r="O10" s="9">
        <f t="shared" si="0"/>
        <v>8.2124799999999848E-6</v>
      </c>
    </row>
    <row r="11" spans="2:16">
      <c r="B11" s="23">
        <v>5</v>
      </c>
      <c r="C11" s="24">
        <f>BINOMDIST(B11,$C$4,$C$3, FALSE)*$F$4</f>
        <v>2.6424115199999991E-3</v>
      </c>
      <c r="D11" s="1">
        <v>43896</v>
      </c>
      <c r="E11" s="2">
        <v>5</v>
      </c>
      <c r="F11" s="2">
        <v>5</v>
      </c>
      <c r="G11" s="9">
        <f>$F$6*$C10</f>
        <v>5.5050239999999897E-4</v>
      </c>
      <c r="H11" s="9">
        <f>$F$7*$C9</f>
        <v>7.8643199999999823E-5</v>
      </c>
      <c r="I11" s="9">
        <f>$F$8*$C8</f>
        <v>1.4745599999999973E-5</v>
      </c>
      <c r="J11" s="9">
        <f>$F$9*$C7</f>
        <v>8.1919999999999876E-7</v>
      </c>
      <c r="K11" s="9">
        <f>$F$10*$C6</f>
        <v>4.0960000000000017E-8</v>
      </c>
      <c r="L11" s="12">
        <v>0</v>
      </c>
      <c r="M11" s="12">
        <v>0</v>
      </c>
      <c r="O11" s="9">
        <f t="shared" si="0"/>
        <v>9.4248959999999792E-5</v>
      </c>
    </row>
    <row r="12" spans="2:16">
      <c r="B12" s="23">
        <v>6</v>
      </c>
      <c r="C12" s="24">
        <f>BINOMDIST(B12,$C$4,$C$3, FALSE)*$F$4</f>
        <v>8.8080383999999991E-3</v>
      </c>
      <c r="D12" s="1">
        <v>43897</v>
      </c>
      <c r="E12" s="2">
        <v>6</v>
      </c>
      <c r="F12" s="2">
        <v>12</v>
      </c>
      <c r="G12" s="9">
        <f>$F$6*$C11</f>
        <v>2.6424115199999991E-3</v>
      </c>
      <c r="H12" s="9">
        <f>$F$7*$C10</f>
        <v>5.5050239999999897E-4</v>
      </c>
      <c r="I12" s="9">
        <f>$F$8*$C9</f>
        <v>1.5728639999999965E-4</v>
      </c>
      <c r="J12" s="9">
        <f>$F$9*$C8</f>
        <v>1.4745599999999973E-5</v>
      </c>
      <c r="K12" s="9">
        <f>$F$10*$C7</f>
        <v>1.6383999999999975E-6</v>
      </c>
      <c r="L12" s="9">
        <f>$F$11*$C6</f>
        <v>5.1200000000000022E-8</v>
      </c>
      <c r="M12" s="12">
        <v>0</v>
      </c>
      <c r="O12" s="9">
        <f t="shared" si="0"/>
        <v>7.2422399999999868E-4</v>
      </c>
    </row>
    <row r="13" spans="2:16">
      <c r="B13" s="23">
        <v>7</v>
      </c>
      <c r="C13" s="24">
        <f>BINOMDIST(B13,$C$4,$C$3, FALSE)*$F$4</f>
        <v>2.0132659199999996E-2</v>
      </c>
      <c r="D13" s="1">
        <v>43898</v>
      </c>
      <c r="E13" s="2">
        <v>7</v>
      </c>
      <c r="F13" s="2">
        <v>14</v>
      </c>
      <c r="G13" s="9">
        <f>$F$6*$C12</f>
        <v>8.8080383999999991E-3</v>
      </c>
      <c r="H13" s="9">
        <f>$F$7*$C11</f>
        <v>2.6424115199999991E-3</v>
      </c>
      <c r="I13" s="9">
        <f>$F$8*$C10</f>
        <v>1.1010047999999979E-3</v>
      </c>
      <c r="J13" s="9">
        <f>$F$9*$C9</f>
        <v>1.5728639999999965E-4</v>
      </c>
      <c r="K13" s="9">
        <f>$F$10*$C8</f>
        <v>2.9491199999999946E-5</v>
      </c>
      <c r="L13" s="9">
        <f>$F$11*$C7</f>
        <v>2.0479999999999967E-6</v>
      </c>
      <c r="M13" s="9">
        <f>$F$12*$C6</f>
        <v>1.2288000000000005E-7</v>
      </c>
      <c r="O13" s="9">
        <f t="shared" si="0"/>
        <v>3.9323647999999966E-3</v>
      </c>
    </row>
    <row r="14" spans="2:16">
      <c r="B14" s="23">
        <v>8</v>
      </c>
      <c r="C14" s="24">
        <f>BINOMDIST(B14,$C$4,$C$3, FALSE)*$F$4</f>
        <v>3.019898880000001E-2</v>
      </c>
      <c r="D14" s="1">
        <v>43899</v>
      </c>
      <c r="E14" s="2">
        <v>8</v>
      </c>
      <c r="F14" s="2">
        <v>20</v>
      </c>
      <c r="G14" s="9">
        <f>$F$6*$C13</f>
        <v>2.0132659199999996E-2</v>
      </c>
      <c r="H14" s="9">
        <f>$F$7*$C12</f>
        <v>8.8080383999999991E-3</v>
      </c>
      <c r="I14" s="9">
        <f>$F$8*$C11</f>
        <v>5.2848230399999982E-3</v>
      </c>
      <c r="J14" s="9">
        <f>$F$9*$C10</f>
        <v>1.1010047999999979E-3</v>
      </c>
      <c r="K14" s="9">
        <f>$F$10*$C9</f>
        <v>3.1457279999999929E-4</v>
      </c>
      <c r="L14" s="9">
        <f>$F$11*$C8</f>
        <v>3.686399999999993E-5</v>
      </c>
      <c r="M14" s="9">
        <f>$F$12*$C7</f>
        <v>4.9151999999999923E-6</v>
      </c>
      <c r="O14" s="9">
        <f t="shared" si="0"/>
        <v>1.5550218239999993E-2</v>
      </c>
      <c r="P14" s="6" t="s">
        <v>17</v>
      </c>
    </row>
    <row r="15" spans="2:16">
      <c r="B15" s="23">
        <v>9</v>
      </c>
      <c r="C15" s="24">
        <f>BINOMDIST(B15,$C$4,$C$3, FALSE)*$F$4</f>
        <v>2.6843545600000008E-2</v>
      </c>
      <c r="D15" s="1">
        <v>43900</v>
      </c>
      <c r="E15" s="2">
        <v>9</v>
      </c>
      <c r="F15" s="2">
        <v>37</v>
      </c>
      <c r="G15" s="9">
        <f>$F$6*$C14</f>
        <v>3.019898880000001E-2</v>
      </c>
      <c r="H15" s="9">
        <f>$F$7*$C13</f>
        <v>2.0132659199999996E-2</v>
      </c>
      <c r="I15" s="9">
        <f>$F$8*$C12</f>
        <v>1.7616076799999998E-2</v>
      </c>
      <c r="J15" s="9">
        <f>$F$9*$C11</f>
        <v>5.2848230399999982E-3</v>
      </c>
      <c r="K15" s="9">
        <f>$F$10*$C10</f>
        <v>2.2020095999999959E-3</v>
      </c>
      <c r="L15" s="9">
        <f>$F$11*$C9</f>
        <v>3.9321599999999913E-4</v>
      </c>
      <c r="M15" s="9">
        <f>$F$12*$C8</f>
        <v>8.8473599999999844E-5</v>
      </c>
      <c r="O15" s="9">
        <f t="shared" si="0"/>
        <v>4.5717258239999989E-2</v>
      </c>
      <c r="P15" s="6" t="s">
        <v>17</v>
      </c>
    </row>
    <row r="16" spans="2:16" ht="17" thickBot="1">
      <c r="B16" s="25">
        <v>10</v>
      </c>
      <c r="C16" s="26">
        <f>BINOMDIST(B16,$C$4,$C$3, FALSE)*$F$4</f>
        <v>1.0737418240000005E-2</v>
      </c>
      <c r="D16" s="1">
        <v>43901</v>
      </c>
      <c r="E16" s="2">
        <v>10</v>
      </c>
      <c r="F16" s="2">
        <v>52</v>
      </c>
      <c r="G16" s="9">
        <f>$F$6*$C15</f>
        <v>2.6843545600000008E-2</v>
      </c>
      <c r="H16" s="9">
        <f>$F$7*$C14</f>
        <v>3.019898880000001E-2</v>
      </c>
      <c r="I16" s="9">
        <f>$F$8*$C13</f>
        <v>4.0265318399999993E-2</v>
      </c>
      <c r="J16" s="9">
        <f>$F$9*$C12</f>
        <v>1.7616076799999998E-2</v>
      </c>
      <c r="K16" s="9">
        <f>$F$10*$C11</f>
        <v>1.0569646079999996E-2</v>
      </c>
      <c r="L16" s="9">
        <f>$F$11*$C10</f>
        <v>2.7525119999999947E-3</v>
      </c>
      <c r="M16" s="9">
        <f>$F$12*$C9</f>
        <v>9.4371839999999783E-4</v>
      </c>
      <c r="O16" s="9">
        <f t="shared" si="0"/>
        <v>0.10234626048000001</v>
      </c>
      <c r="P16" s="6" t="s">
        <v>17</v>
      </c>
    </row>
    <row r="17" spans="3:16">
      <c r="C17" s="8"/>
      <c r="D17" s="1">
        <v>43902</v>
      </c>
      <c r="E17" s="2">
        <v>11</v>
      </c>
      <c r="F17" s="2">
        <v>96</v>
      </c>
      <c r="G17" s="9">
        <f>$F$6*$C16</f>
        <v>1.0737418240000005E-2</v>
      </c>
      <c r="H17" s="9">
        <f>$F$7*$C15</f>
        <v>2.6843545600000008E-2</v>
      </c>
      <c r="I17" s="9">
        <f>$F$8*$C14</f>
        <v>6.039797760000002E-2</v>
      </c>
      <c r="J17" s="9">
        <f>$F$9*$C13</f>
        <v>4.0265318399999993E-2</v>
      </c>
      <c r="K17" s="9">
        <f>$F$10*$C12</f>
        <v>3.5232153599999996E-2</v>
      </c>
      <c r="L17" s="9">
        <f>$F$11*$C11</f>
        <v>1.3212057599999995E-2</v>
      </c>
      <c r="M17" s="9">
        <f>$F$12*$C10</f>
        <v>6.606028799999988E-3</v>
      </c>
      <c r="O17" s="9">
        <f t="shared" si="0"/>
        <v>0.1825570816</v>
      </c>
      <c r="P17" s="6" t="s">
        <v>17</v>
      </c>
    </row>
    <row r="18" spans="3:16">
      <c r="D18" s="1">
        <v>43903</v>
      </c>
      <c r="E18" s="2">
        <v>12</v>
      </c>
      <c r="F18" s="2">
        <v>155</v>
      </c>
      <c r="G18" s="6">
        <v>0</v>
      </c>
      <c r="H18" s="9">
        <f>$F$7*$C16</f>
        <v>1.0737418240000005E-2</v>
      </c>
      <c r="I18" s="9">
        <f>$F$8*$C15</f>
        <v>5.3687091200000016E-2</v>
      </c>
      <c r="J18" s="9">
        <f>$F$9*$C14</f>
        <v>6.039797760000002E-2</v>
      </c>
      <c r="K18" s="9">
        <f>$F$10*$C13</f>
        <v>8.0530636799999986E-2</v>
      </c>
      <c r="L18" s="9">
        <f>$F$11*$C12</f>
        <v>4.4040191999999992E-2</v>
      </c>
      <c r="M18" s="9">
        <f>$F$12*$C11</f>
        <v>3.1708938239999991E-2</v>
      </c>
      <c r="O18" s="9">
        <f t="shared" si="0"/>
        <v>0.28110225408</v>
      </c>
      <c r="P18" s="6" t="s">
        <v>17</v>
      </c>
    </row>
    <row r="19" spans="3:16">
      <c r="D19" s="1">
        <v>43904</v>
      </c>
      <c r="E19" s="2">
        <v>13</v>
      </c>
      <c r="F19" s="2">
        <v>269</v>
      </c>
      <c r="G19" s="6">
        <v>0</v>
      </c>
      <c r="H19" s="12">
        <v>0</v>
      </c>
      <c r="I19" s="9">
        <f>$F$8*$C16</f>
        <v>2.1474836480000009E-2</v>
      </c>
      <c r="J19" s="9">
        <f>$F$9*$C15</f>
        <v>5.3687091200000016E-2</v>
      </c>
      <c r="K19" s="9">
        <f>$F$10*$C14</f>
        <v>0.12079595520000004</v>
      </c>
      <c r="L19" s="9">
        <f>$F$11*$C13</f>
        <v>0.10066329599999999</v>
      </c>
      <c r="M19" s="9">
        <f>$F$12*$C12</f>
        <v>0.10569646079999999</v>
      </c>
      <c r="O19" s="9">
        <f t="shared" si="0"/>
        <v>0.40231763968000006</v>
      </c>
      <c r="P19" s="6" t="s">
        <v>17</v>
      </c>
    </row>
    <row r="20" spans="3:16">
      <c r="D20" s="1">
        <v>43905</v>
      </c>
      <c r="E20" s="2">
        <v>14</v>
      </c>
      <c r="F20" s="2">
        <v>330</v>
      </c>
      <c r="G20" s="6">
        <v>0</v>
      </c>
      <c r="H20" s="12">
        <v>0</v>
      </c>
      <c r="I20" s="12">
        <v>0</v>
      </c>
      <c r="J20" s="9">
        <f>$F$9*$C16</f>
        <v>2.1474836480000009E-2</v>
      </c>
      <c r="K20" s="9">
        <f>$F$10*$C15</f>
        <v>0.10737418240000003</v>
      </c>
      <c r="L20" s="9">
        <f>$F$11*$C14</f>
        <v>0.15099494400000005</v>
      </c>
      <c r="M20" s="9">
        <f>$F$12*$C13</f>
        <v>0.24159191039999994</v>
      </c>
      <c r="O20" s="9">
        <f t="shared" si="0"/>
        <v>0.52143587328000007</v>
      </c>
      <c r="P20" s="6" t="s">
        <v>17</v>
      </c>
    </row>
    <row r="21" spans="3:16">
      <c r="D21" s="1">
        <v>43906</v>
      </c>
      <c r="E21" s="2">
        <v>15</v>
      </c>
      <c r="F21" s="2">
        <v>464</v>
      </c>
      <c r="G21" s="6">
        <v>0</v>
      </c>
      <c r="H21" s="12">
        <v>0</v>
      </c>
      <c r="I21" s="12">
        <v>0</v>
      </c>
      <c r="J21" s="12">
        <v>0</v>
      </c>
      <c r="K21" s="9">
        <f>$F$10*$C16</f>
        <v>4.2949672960000018E-2</v>
      </c>
      <c r="L21" s="9">
        <f>$F$11*$C15</f>
        <v>0.13421772800000004</v>
      </c>
      <c r="M21" s="9">
        <f>$F$12*$C14</f>
        <v>0.36238786560000014</v>
      </c>
      <c r="O21" s="9">
        <f t="shared" si="0"/>
        <v>0.53955526656000019</v>
      </c>
      <c r="P21" s="6" t="s">
        <v>17</v>
      </c>
    </row>
    <row r="22" spans="3:16">
      <c r="D22" s="1">
        <v>43907</v>
      </c>
      <c r="E22" s="2">
        <v>16</v>
      </c>
      <c r="F22" s="2">
        <v>646</v>
      </c>
      <c r="G22" s="6">
        <v>0</v>
      </c>
      <c r="H22" s="12">
        <v>0</v>
      </c>
      <c r="I22" s="12">
        <v>0</v>
      </c>
      <c r="J22" s="12">
        <v>0</v>
      </c>
      <c r="K22" s="12">
        <v>0</v>
      </c>
      <c r="L22" s="9">
        <f>$F$11*$C16</f>
        <v>5.3687091200000023E-2</v>
      </c>
      <c r="M22" s="9">
        <f>$F$12*$C15</f>
        <v>0.32212254720000011</v>
      </c>
      <c r="O22" s="9">
        <f t="shared" si="0"/>
        <v>0.37580963840000015</v>
      </c>
      <c r="P22" s="6" t="s">
        <v>17</v>
      </c>
    </row>
    <row r="23" spans="3:16">
      <c r="D23" s="1">
        <v>43908</v>
      </c>
      <c r="E23" s="2">
        <v>17</v>
      </c>
      <c r="F23" s="2">
        <v>1344</v>
      </c>
      <c r="G23" s="6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9">
        <f>$F$12*$C16</f>
        <v>0.12884901888000005</v>
      </c>
      <c r="O23" s="9">
        <f t="shared" si="0"/>
        <v>0.12884901888000005</v>
      </c>
      <c r="P23" s="6" t="s">
        <v>17</v>
      </c>
    </row>
    <row r="24" spans="3:16">
      <c r="D24" s="1">
        <v>43909</v>
      </c>
      <c r="E24" s="2">
        <v>18</v>
      </c>
      <c r="F24" s="2">
        <v>2477</v>
      </c>
      <c r="G24" s="6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P24" s="6" t="s">
        <v>17</v>
      </c>
    </row>
    <row r="25" spans="3:16">
      <c r="D25" s="1">
        <v>43910</v>
      </c>
      <c r="E25" s="2">
        <v>19</v>
      </c>
      <c r="F25" s="2">
        <v>4419</v>
      </c>
      <c r="G25" s="6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P25" s="6" t="s">
        <v>17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NYC.cases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2020-07-15T15:52:36Z</dcterms:created>
  <dcterms:modified xsi:type="dcterms:W3CDTF">2020-07-15T16:44:47Z</dcterms:modified>
</cp:coreProperties>
</file>