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" yWindow="-10" windowWidth="18690" windowHeight="7930" tabRatio="725" firstSheet="7" activeTab="7"/>
  </bookViews>
  <sheets>
    <sheet name="FY2014 GEFdash Elec kWh" sheetId="1" r:id="rId1"/>
    <sheet name="FY2013 GEFdash Elec kWh" sheetId="7" r:id="rId2"/>
    <sheet name="FY2014 GEFdash Steam THERMS" sheetId="3" r:id="rId3"/>
    <sheet name="FY2013 GEFdash Steam THERMS" sheetId="6" r:id="rId4"/>
    <sheet name="FY2014 GEFdash Water CCF" sheetId="4" r:id="rId5"/>
    <sheet name="FY2013 GEFdash Water CCF" sheetId="8" r:id="rId6"/>
    <sheet name="FY2014 GEFdash Refuse Yds" sheetId="5" r:id="rId7"/>
    <sheet name="FY2013 GEFdash Refuse Yds" sheetId="9" r:id="rId8"/>
  </sheets>
  <definedNames>
    <definedName name="\A" localSheetId="1">#REF!</definedName>
    <definedName name="\A" localSheetId="3">#REF!</definedName>
    <definedName name="\A" localSheetId="2">#REF!</definedName>
    <definedName name="\A">#REF!</definedName>
    <definedName name="\B" localSheetId="2">#REF!</definedName>
    <definedName name="\B">#REF!</definedName>
    <definedName name="\C" localSheetId="2">#REF!</definedName>
    <definedName name="\C">#REF!</definedName>
    <definedName name="\D" localSheetId="2">#REF!</definedName>
    <definedName name="\D">#REF!</definedName>
    <definedName name="\E" localSheetId="2">#REF!</definedName>
    <definedName name="\E">#REF!</definedName>
    <definedName name="\F" localSheetId="2">#REF!</definedName>
    <definedName name="\F">#REF!</definedName>
    <definedName name="_77" localSheetId="2">#REF!</definedName>
    <definedName name="_77">#REF!</definedName>
    <definedName name="COST" localSheetId="2">#REF!</definedName>
    <definedName name="COST">#REF!</definedName>
    <definedName name="COSTKWH" localSheetId="2">#REF!</definedName>
    <definedName name="COSTKWH">#REF!</definedName>
    <definedName name="costper" localSheetId="1">#REF!</definedName>
    <definedName name="costper" localSheetId="2">#REF!</definedName>
    <definedName name="costper">#REF!</definedName>
    <definedName name="_xlnm.Database" localSheetId="2">#REF!</definedName>
    <definedName name="_xlnm.Database">#REF!</definedName>
    <definedName name="DOLLARS" localSheetId="2">#REF!</definedName>
    <definedName name="DOLLARS">#REF!</definedName>
    <definedName name="KVA" localSheetId="2">#REF!</definedName>
    <definedName name="KVA">#REF!</definedName>
    <definedName name="KVARH" localSheetId="2">#REF!</definedName>
    <definedName name="KVARH">#REF!</definedName>
    <definedName name="KWH" localSheetId="2">#REF!</definedName>
    <definedName name="KWH">#REF!</definedName>
    <definedName name="PF" localSheetId="2">#REF!</definedName>
    <definedName name="PF">#REF!</definedName>
    <definedName name="_xlnm.Print_Area" localSheetId="3">'FY2013 GEFdash Steam THERMS'!$A$1:$U$49</definedName>
    <definedName name="_xlnm.Print_Area" localSheetId="5">'FY2013 GEFdash Water CCF'!$A$1:$R$37</definedName>
    <definedName name="_xlnm.Print_Area" localSheetId="2">'FY2014 GEFdash Steam THERMS'!$A$1:$U$49</definedName>
    <definedName name="_xlnm.Print_Area" localSheetId="4">'FY2014 GEFdash Water CCF'!$A$1:$R$37</definedName>
    <definedName name="ridge" localSheetId="1">#REF!</definedName>
    <definedName name="ridge" localSheetId="3">#REF!</definedName>
    <definedName name="ridge" localSheetId="2">#REF!</definedName>
    <definedName name="ridge">#REF!</definedName>
    <definedName name="ridgetot" localSheetId="1">#REF!</definedName>
    <definedName name="ridgetot" localSheetId="2">#REF!</definedName>
    <definedName name="ridgetot">#REF!</definedName>
    <definedName name="WATTS" localSheetId="2">#REF!</definedName>
    <definedName name="WATTS">#REF!</definedName>
    <definedName name="YEAR" localSheetId="2">#REF!</definedName>
    <definedName name="YEAR">#REF!</definedName>
  </definedNames>
  <calcPr calcId="145621"/>
</workbook>
</file>

<file path=xl/calcChain.xml><?xml version="1.0" encoding="utf-8"?>
<calcChain xmlns="http://schemas.openxmlformats.org/spreadsheetml/2006/main">
  <c r="I31" i="6" l="1"/>
  <c r="I16" i="6"/>
  <c r="G16" i="6" s="1"/>
  <c r="C45" i="1" l="1"/>
  <c r="C44" i="1"/>
  <c r="C37" i="1"/>
  <c r="C36" i="1"/>
  <c r="C35" i="1"/>
  <c r="C34" i="1"/>
  <c r="C33" i="1"/>
  <c r="C32" i="1"/>
  <c r="C31" i="1"/>
  <c r="C30" i="1"/>
  <c r="C29" i="1"/>
  <c r="C28" i="1"/>
  <c r="C47" i="1"/>
  <c r="C46" i="1"/>
  <c r="C41" i="1"/>
  <c r="C40" i="1"/>
  <c r="C39" i="1"/>
  <c r="C38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46" i="7"/>
  <c r="C45" i="7"/>
  <c r="C40" i="7"/>
  <c r="C39" i="7"/>
  <c r="C36" i="7"/>
  <c r="C35" i="7"/>
  <c r="C34" i="7"/>
  <c r="C33" i="7"/>
  <c r="C32" i="7"/>
  <c r="C31" i="7"/>
  <c r="C30" i="7"/>
  <c r="C29" i="7"/>
  <c r="C23" i="7"/>
  <c r="C22" i="7"/>
  <c r="C21" i="7"/>
  <c r="C20" i="7"/>
  <c r="C19" i="7"/>
  <c r="C18" i="7"/>
  <c r="D47" i="7"/>
  <c r="D47" i="1"/>
  <c r="D46" i="7"/>
  <c r="D45" i="7"/>
  <c r="D44" i="7"/>
  <c r="D46" i="1"/>
  <c r="D45" i="1"/>
  <c r="D44" i="1"/>
  <c r="D41" i="7"/>
  <c r="D40" i="7"/>
  <c r="D39" i="7"/>
  <c r="D37" i="7"/>
  <c r="D36" i="7"/>
  <c r="D35" i="7"/>
  <c r="D34" i="7"/>
  <c r="D33" i="7"/>
  <c r="D32" i="7"/>
  <c r="D31" i="7"/>
  <c r="D30" i="7"/>
  <c r="D29" i="7"/>
  <c r="D28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5" i="7"/>
  <c r="D4" i="7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5" i="1"/>
  <c r="D4" i="1"/>
  <c r="D6" i="7"/>
  <c r="D6" i="1"/>
  <c r="G46" i="3"/>
  <c r="G45" i="3"/>
  <c r="G44" i="3"/>
  <c r="G42" i="3"/>
  <c r="G41" i="3"/>
  <c r="G40" i="3"/>
  <c r="G39" i="3"/>
  <c r="G38" i="3"/>
  <c r="G37" i="3"/>
  <c r="G36" i="3"/>
  <c r="G35" i="3"/>
  <c r="G34" i="3"/>
  <c r="G33" i="3"/>
  <c r="G32" i="3"/>
  <c r="G31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E46" i="7"/>
  <c r="E45" i="7"/>
  <c r="E44" i="7"/>
  <c r="E46" i="1"/>
  <c r="E45" i="1"/>
  <c r="E44" i="1"/>
  <c r="E41" i="7"/>
  <c r="E41" i="1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4" i="7"/>
  <c r="E24" i="1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7"/>
  <c r="E4" i="1"/>
  <c r="F37" i="8"/>
  <c r="F37" i="4"/>
  <c r="F35" i="8"/>
  <c r="F35" i="4"/>
  <c r="F24" i="8"/>
  <c r="F24" i="4"/>
  <c r="F19" i="8"/>
  <c r="F19" i="4"/>
  <c r="I46" i="3"/>
  <c r="I46" i="6"/>
  <c r="G46" i="6" s="1"/>
  <c r="I45" i="3"/>
  <c r="I44" i="3"/>
  <c r="I45" i="6"/>
  <c r="G45" i="6" s="1"/>
  <c r="I44" i="6"/>
  <c r="G44" i="6" s="1"/>
  <c r="I41" i="3"/>
  <c r="I40" i="3"/>
  <c r="I39" i="3"/>
  <c r="I38" i="3"/>
  <c r="I37" i="3"/>
  <c r="I36" i="3"/>
  <c r="I35" i="3"/>
  <c r="I34" i="3"/>
  <c r="I33" i="3"/>
  <c r="I32" i="3"/>
  <c r="I41" i="6"/>
  <c r="G41" i="6" s="1"/>
  <c r="C41" i="7" s="1"/>
  <c r="I40" i="6"/>
  <c r="G40" i="6" s="1"/>
  <c r="I39" i="6"/>
  <c r="G39" i="6" s="1"/>
  <c r="I38" i="6"/>
  <c r="G38" i="6" s="1"/>
  <c r="I37" i="6"/>
  <c r="G37" i="6" s="1"/>
  <c r="C37" i="7" s="1"/>
  <c r="I36" i="6"/>
  <c r="G36" i="6" s="1"/>
  <c r="I35" i="6"/>
  <c r="G35" i="6" s="1"/>
  <c r="I34" i="6"/>
  <c r="G34" i="6" s="1"/>
  <c r="I33" i="6"/>
  <c r="G33" i="6" s="1"/>
  <c r="I32" i="6"/>
  <c r="G32" i="6" s="1"/>
  <c r="I31" i="3"/>
  <c r="G31" i="6"/>
  <c r="C28" i="7" s="1"/>
  <c r="I42" i="3"/>
  <c r="I42" i="6"/>
  <c r="G42" i="6" s="1"/>
  <c r="I25" i="3"/>
  <c r="I25" i="6"/>
  <c r="G25" i="6" s="1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24" i="6"/>
  <c r="G24" i="6" s="1"/>
  <c r="C24" i="7" s="1"/>
  <c r="I23" i="6"/>
  <c r="G23" i="6" s="1"/>
  <c r="I22" i="6"/>
  <c r="G22" i="6" s="1"/>
  <c r="I21" i="6"/>
  <c r="G21" i="6" s="1"/>
  <c r="I20" i="6"/>
  <c r="G20" i="6" s="1"/>
  <c r="I19" i="6"/>
  <c r="G19" i="6" s="1"/>
  <c r="I18" i="6"/>
  <c r="G18" i="6" s="1"/>
  <c r="I17" i="6"/>
  <c r="G17" i="6" s="1"/>
  <c r="C16" i="7" s="1"/>
  <c r="I15" i="6"/>
  <c r="G15" i="6" s="1"/>
  <c r="C15" i="7" s="1"/>
  <c r="I14" i="6"/>
  <c r="G14" i="6" s="1"/>
  <c r="C14" i="7" s="1"/>
  <c r="I13" i="6"/>
  <c r="G13" i="6" s="1"/>
  <c r="C4" i="7" s="1"/>
  <c r="I12" i="6"/>
  <c r="G12" i="6" s="1"/>
  <c r="C13" i="7" s="1"/>
  <c r="I11" i="6"/>
  <c r="G11" i="6" s="1"/>
  <c r="C12" i="7" s="1"/>
  <c r="I10" i="6"/>
  <c r="G10" i="6" s="1"/>
  <c r="C11" i="7" s="1"/>
  <c r="I9" i="6"/>
  <c r="G9" i="6" s="1"/>
  <c r="C10" i="7" s="1"/>
  <c r="I8" i="6"/>
  <c r="G8" i="6" s="1"/>
  <c r="C9" i="7" s="1"/>
  <c r="I7" i="6"/>
  <c r="G7" i="6" s="1"/>
  <c r="C8" i="7" s="1"/>
  <c r="I6" i="6"/>
  <c r="G6" i="6" s="1"/>
  <c r="C7" i="7" s="1"/>
  <c r="I5" i="6"/>
  <c r="G5" i="6" s="1"/>
  <c r="C6" i="7" s="1"/>
  <c r="I4" i="3"/>
  <c r="I4" i="6"/>
  <c r="G4" i="6" s="1"/>
  <c r="C5" i="7" s="1"/>
  <c r="F34" i="4"/>
  <c r="F33" i="4"/>
  <c r="F32" i="4"/>
  <c r="F31" i="4"/>
  <c r="F30" i="4"/>
  <c r="F29" i="4"/>
  <c r="F28" i="4"/>
  <c r="F27" i="4"/>
  <c r="F26" i="4"/>
  <c r="F25" i="4"/>
  <c r="F34" i="8"/>
  <c r="F33" i="8"/>
  <c r="F32" i="8"/>
  <c r="F31" i="8"/>
  <c r="F30" i="8"/>
  <c r="F29" i="8"/>
  <c r="F28" i="8"/>
  <c r="F27" i="8"/>
  <c r="F26" i="8"/>
  <c r="F25" i="8"/>
  <c r="F23" i="4"/>
  <c r="F23" i="8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5" i="4"/>
  <c r="F5" i="8"/>
  <c r="C17" i="7" l="1"/>
</calcChain>
</file>

<file path=xl/comments1.xml><?xml version="1.0" encoding="utf-8"?>
<comments xmlns="http://schemas.openxmlformats.org/spreadsheetml/2006/main">
  <authors>
    <author>Greg Hough</author>
    <author>Ron Bailey</author>
    <author>Donald White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Greg Hough:</t>
        </r>
        <r>
          <rPr>
            <sz val="9"/>
            <color indexed="81"/>
            <rFont val="Tahoma"/>
            <family val="2"/>
          </rPr>
          <t xml:space="preserve">
Inserted column 5/16/12 for Leveled Pay integration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Greg Hough:</t>
        </r>
        <r>
          <rPr>
            <sz val="9"/>
            <color indexed="81"/>
            <rFont val="Tahoma"/>
            <family val="2"/>
          </rPr>
          <t xml:space="preserve">
Inserted column 5/16/12 for Leveled Pay integration</t>
        </r>
      </text>
    </comment>
    <comment ref="A5" authorId="1">
      <text>
        <r>
          <rPr>
            <b/>
            <sz val="8"/>
            <color indexed="81"/>
            <rFont val="Tahoma"/>
            <family val="2"/>
          </rPr>
          <t>Ron Bailey:</t>
        </r>
        <r>
          <rPr>
            <sz val="8"/>
            <color indexed="81"/>
            <rFont val="Tahoma"/>
            <family val="2"/>
          </rPr>
          <t xml:space="preserve">
Artntzen Food Facility (A56) removed from meter total</t>
        </r>
      </text>
    </comment>
    <comment ref="A6" authorId="1">
      <text>
        <r>
          <rPr>
            <b/>
            <sz val="8"/>
            <color indexed="81"/>
            <rFont val="Tahoma"/>
            <family val="2"/>
          </rPr>
          <t>Ron Bailey:</t>
        </r>
        <r>
          <rPr>
            <sz val="8"/>
            <color indexed="81"/>
            <rFont val="Tahoma"/>
            <family val="2"/>
          </rPr>
          <t xml:space="preserve">
sum of 4 meters (A6-A9)</t>
        </r>
      </text>
    </comment>
    <comment ref="A8" authorId="1">
      <text>
        <r>
          <rPr>
            <b/>
            <sz val="8"/>
            <color indexed="81"/>
            <rFont val="Tahoma"/>
            <family val="2"/>
          </rPr>
          <t>Ron Bailey:</t>
        </r>
        <r>
          <rPr>
            <sz val="8"/>
            <color indexed="81"/>
            <rFont val="Tahoma"/>
            <family val="2"/>
          </rPr>
          <t xml:space="preserve">
CV Access Rd subtracted from meter total</t>
        </r>
      </text>
    </comment>
    <comment ref="A9" authorId="1">
      <text>
        <r>
          <rPr>
            <b/>
            <sz val="8"/>
            <color indexed="81"/>
            <rFont val="Tahoma"/>
            <family val="2"/>
          </rPr>
          <t>Ron Bailey:</t>
        </r>
        <r>
          <rPr>
            <sz val="8"/>
            <color indexed="81"/>
            <rFont val="Tahoma"/>
            <family val="2"/>
          </rPr>
          <t xml:space="preserve">
sum of 4 meters</t>
        </r>
      </text>
    </comment>
    <comment ref="A11" authorId="1">
      <text>
        <r>
          <rPr>
            <b/>
            <sz val="8"/>
            <color indexed="81"/>
            <rFont val="Tahoma"/>
            <family val="2"/>
          </rPr>
          <t>Ron Bailey:</t>
        </r>
        <r>
          <rPr>
            <sz val="8"/>
            <color indexed="81"/>
            <rFont val="Tahoma"/>
            <family val="2"/>
          </rPr>
          <t xml:space="preserve">
sum of 2 meters</t>
        </r>
      </text>
    </comment>
    <comment ref="A14" authorId="1">
      <text>
        <r>
          <rPr>
            <b/>
            <sz val="8"/>
            <color indexed="81"/>
            <rFont val="Tahoma"/>
            <family val="2"/>
          </rPr>
          <t>Ron Bailey:</t>
        </r>
        <r>
          <rPr>
            <sz val="8"/>
            <color indexed="81"/>
            <rFont val="Tahoma"/>
            <family val="2"/>
          </rPr>
          <t xml:space="preserve">
Academic 32% of meter reading - Housing 68%</t>
        </r>
      </text>
    </comment>
    <comment ref="A15" authorId="1">
      <text>
        <r>
          <rPr>
            <b/>
            <sz val="8"/>
            <color indexed="81"/>
            <rFont val="Tahoma"/>
            <family val="2"/>
          </rPr>
          <t>Ron Bailey:</t>
        </r>
        <r>
          <rPr>
            <sz val="8"/>
            <color indexed="81"/>
            <rFont val="Tahoma"/>
            <family val="2"/>
          </rPr>
          <t xml:space="preserve">
Fine Arts meter - Arts Annex meter not counted</t>
        </r>
      </text>
    </comment>
    <comment ref="A18" authorId="1">
      <text>
        <r>
          <rPr>
            <b/>
            <sz val="8"/>
            <color indexed="81"/>
            <rFont val="Tahoma"/>
            <family val="2"/>
          </rPr>
          <t>Ron Bailey:</t>
        </r>
        <r>
          <rPr>
            <sz val="8"/>
            <color indexed="81"/>
            <rFont val="Tahoma"/>
            <family val="2"/>
          </rPr>
          <t xml:space="preserve">
sum of 2 meters minus Coffee Shop</t>
        </r>
      </text>
    </comment>
    <comment ref="A21" authorId="1">
      <text>
        <r>
          <rPr>
            <b/>
            <sz val="8"/>
            <color indexed="81"/>
            <rFont val="Tahoma"/>
            <family val="2"/>
          </rPr>
          <t>Ron Bailey:</t>
        </r>
        <r>
          <rPr>
            <sz val="8"/>
            <color indexed="81"/>
            <rFont val="Tahoma"/>
            <family val="2"/>
          </rPr>
          <t xml:space="preserve">
sum of 2 meters minus High Street Hall meter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>Greg Hough:</t>
        </r>
        <r>
          <rPr>
            <sz val="9"/>
            <color indexed="81"/>
            <rFont val="Tahoma"/>
            <family val="2"/>
          </rPr>
          <t xml:space="preserve">
Changed divisor to Aux Grand total to work with Leveled pay.</t>
        </r>
      </text>
    </comment>
    <comment ref="A28" authorId="1">
      <text>
        <r>
          <rPr>
            <b/>
            <sz val="8"/>
            <color indexed="81"/>
            <rFont val="Tahoma"/>
            <family val="2"/>
          </rPr>
          <t>Ron Bailey:</t>
        </r>
        <r>
          <rPr>
            <sz val="8"/>
            <color indexed="81"/>
            <rFont val="Tahoma"/>
            <family val="2"/>
          </rPr>
          <t xml:space="preserve">
sum of meter reading minus softball bunker</t>
        </r>
      </text>
    </comment>
    <comment ref="E28" authorId="2">
      <text>
        <r>
          <rPr>
            <b/>
            <sz val="9"/>
            <color indexed="81"/>
            <rFont val="Tahoma"/>
            <family val="2"/>
          </rPr>
          <t>Donald White:</t>
        </r>
        <r>
          <rPr>
            <sz val="9"/>
            <color indexed="81"/>
            <rFont val="Tahoma"/>
            <family val="2"/>
          </rPr>
          <t xml:space="preserve">
Being caused by soft ball bunker meter disconnected due to PW660 work.</t>
        </r>
      </text>
    </comment>
    <comment ref="A40" authorId="1">
      <text>
        <r>
          <rPr>
            <b/>
            <sz val="8"/>
            <color indexed="81"/>
            <rFont val="Tahoma"/>
            <family val="2"/>
          </rPr>
          <t>Ron Bailey:</t>
        </r>
        <r>
          <rPr>
            <sz val="8"/>
            <color indexed="81"/>
            <rFont val="Tahoma"/>
            <family val="2"/>
          </rPr>
          <t xml:space="preserve">
sum of 2 VU masters minus Bookstore &amp; Viking Commons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Greg Hough:</t>
        </r>
        <r>
          <rPr>
            <sz val="9"/>
            <color indexed="81"/>
            <rFont val="Tahoma"/>
            <family val="2"/>
          </rPr>
          <t xml:space="preserve">
Inserted new title for all Aux. roll-up. </t>
        </r>
      </text>
    </comment>
  </commentList>
</comments>
</file>

<file path=xl/comments2.xml><?xml version="1.0" encoding="utf-8"?>
<comments xmlns="http://schemas.openxmlformats.org/spreadsheetml/2006/main">
  <authors>
    <author>Greg Hough</author>
    <author>Ron Bailey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Greg Hough:</t>
        </r>
        <r>
          <rPr>
            <sz val="9"/>
            <color indexed="81"/>
            <rFont val="Tahoma"/>
            <family val="2"/>
          </rPr>
          <t xml:space="preserve">
Inserted column 5/16/12 for Leveled Pay integration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Greg Hough:</t>
        </r>
        <r>
          <rPr>
            <sz val="9"/>
            <color indexed="81"/>
            <rFont val="Tahoma"/>
            <family val="2"/>
          </rPr>
          <t xml:space="preserve">
Inserted column 5/16/12 for Leveled Pay integration</t>
        </r>
      </text>
    </comment>
    <comment ref="A5" authorId="1">
      <text>
        <r>
          <rPr>
            <b/>
            <sz val="8"/>
            <color indexed="81"/>
            <rFont val="Tahoma"/>
            <family val="2"/>
          </rPr>
          <t>Ron Bailey:</t>
        </r>
        <r>
          <rPr>
            <sz val="8"/>
            <color indexed="81"/>
            <rFont val="Tahoma"/>
            <family val="2"/>
          </rPr>
          <t xml:space="preserve">
Artntzen Food Facility (A56) removed from meter total</t>
        </r>
      </text>
    </comment>
    <comment ref="A6" authorId="1">
      <text>
        <r>
          <rPr>
            <b/>
            <sz val="8"/>
            <color indexed="81"/>
            <rFont val="Tahoma"/>
            <family val="2"/>
          </rPr>
          <t>Ron Bailey:</t>
        </r>
        <r>
          <rPr>
            <sz val="8"/>
            <color indexed="81"/>
            <rFont val="Tahoma"/>
            <family val="2"/>
          </rPr>
          <t xml:space="preserve">
sum of 4 meters (A6-A9)</t>
        </r>
      </text>
    </comment>
    <comment ref="A8" authorId="1">
      <text>
        <r>
          <rPr>
            <b/>
            <sz val="8"/>
            <color indexed="81"/>
            <rFont val="Tahoma"/>
            <family val="2"/>
          </rPr>
          <t>Ron Bailey:</t>
        </r>
        <r>
          <rPr>
            <sz val="8"/>
            <color indexed="81"/>
            <rFont val="Tahoma"/>
            <family val="2"/>
          </rPr>
          <t xml:space="preserve">
CV Access Rd subtracted from meter total</t>
        </r>
      </text>
    </comment>
    <comment ref="A9" authorId="1">
      <text>
        <r>
          <rPr>
            <b/>
            <sz val="8"/>
            <color indexed="81"/>
            <rFont val="Tahoma"/>
            <family val="2"/>
          </rPr>
          <t>Ron Bailey:</t>
        </r>
        <r>
          <rPr>
            <sz val="8"/>
            <color indexed="81"/>
            <rFont val="Tahoma"/>
            <family val="2"/>
          </rPr>
          <t xml:space="preserve">
sum of 4 meters</t>
        </r>
      </text>
    </comment>
    <comment ref="A11" authorId="1">
      <text>
        <r>
          <rPr>
            <b/>
            <sz val="8"/>
            <color indexed="81"/>
            <rFont val="Tahoma"/>
            <family val="2"/>
          </rPr>
          <t>Ron Bailey:</t>
        </r>
        <r>
          <rPr>
            <sz val="8"/>
            <color indexed="81"/>
            <rFont val="Tahoma"/>
            <family val="2"/>
          </rPr>
          <t xml:space="preserve">
sum of 2 meters</t>
        </r>
      </text>
    </comment>
    <comment ref="A14" authorId="1">
      <text>
        <r>
          <rPr>
            <b/>
            <sz val="8"/>
            <color indexed="81"/>
            <rFont val="Tahoma"/>
            <family val="2"/>
          </rPr>
          <t>Ron Bailey:</t>
        </r>
        <r>
          <rPr>
            <sz val="8"/>
            <color indexed="81"/>
            <rFont val="Tahoma"/>
            <family val="2"/>
          </rPr>
          <t xml:space="preserve">
Academic 32% of meter reading - Housing 68%</t>
        </r>
      </text>
    </comment>
    <comment ref="A15" authorId="1">
      <text>
        <r>
          <rPr>
            <b/>
            <sz val="8"/>
            <color indexed="81"/>
            <rFont val="Tahoma"/>
            <family val="2"/>
          </rPr>
          <t>Ron Bailey:</t>
        </r>
        <r>
          <rPr>
            <sz val="8"/>
            <color indexed="81"/>
            <rFont val="Tahoma"/>
            <family val="2"/>
          </rPr>
          <t xml:space="preserve">
Fine Arts meter - Arts Annex meter not counted</t>
        </r>
      </text>
    </comment>
    <comment ref="A18" authorId="1">
      <text>
        <r>
          <rPr>
            <b/>
            <sz val="8"/>
            <color indexed="81"/>
            <rFont val="Tahoma"/>
            <family val="2"/>
          </rPr>
          <t>Ron Bailey:</t>
        </r>
        <r>
          <rPr>
            <sz val="8"/>
            <color indexed="81"/>
            <rFont val="Tahoma"/>
            <family val="2"/>
          </rPr>
          <t xml:space="preserve">
sum of 2 meters minus Coffee Shop</t>
        </r>
      </text>
    </comment>
    <comment ref="A21" authorId="1">
      <text>
        <r>
          <rPr>
            <b/>
            <sz val="8"/>
            <color indexed="81"/>
            <rFont val="Tahoma"/>
            <family val="2"/>
          </rPr>
          <t>Ron Bailey:</t>
        </r>
        <r>
          <rPr>
            <sz val="8"/>
            <color indexed="81"/>
            <rFont val="Tahoma"/>
            <family val="2"/>
          </rPr>
          <t xml:space="preserve">
sum of 2 meters minus High Street Hall meter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>Greg Hough:</t>
        </r>
        <r>
          <rPr>
            <sz val="9"/>
            <color indexed="81"/>
            <rFont val="Tahoma"/>
            <family val="2"/>
          </rPr>
          <t xml:space="preserve">
Changed divisor to Aux Grand total to work with Leveled pay.</t>
        </r>
      </text>
    </comment>
    <comment ref="A28" authorId="1">
      <text>
        <r>
          <rPr>
            <b/>
            <sz val="8"/>
            <color indexed="81"/>
            <rFont val="Tahoma"/>
            <family val="2"/>
          </rPr>
          <t>Ron Bailey:</t>
        </r>
        <r>
          <rPr>
            <sz val="8"/>
            <color indexed="81"/>
            <rFont val="Tahoma"/>
            <family val="2"/>
          </rPr>
          <t xml:space="preserve">
sum of meter reading minus softball bunker</t>
        </r>
      </text>
    </comment>
    <comment ref="A40" authorId="1">
      <text>
        <r>
          <rPr>
            <b/>
            <sz val="8"/>
            <color indexed="81"/>
            <rFont val="Tahoma"/>
            <family val="2"/>
          </rPr>
          <t>Ron Bailey:</t>
        </r>
        <r>
          <rPr>
            <sz val="8"/>
            <color indexed="81"/>
            <rFont val="Tahoma"/>
            <family val="2"/>
          </rPr>
          <t xml:space="preserve">
sum of 2 VU masters minus Bookstore &amp; Viking Commons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Greg Hough:</t>
        </r>
        <r>
          <rPr>
            <sz val="9"/>
            <color indexed="81"/>
            <rFont val="Tahoma"/>
            <family val="2"/>
          </rPr>
          <t xml:space="preserve">
Inserted new title for all Aux. roll-up. </t>
        </r>
      </text>
    </comment>
  </commentList>
</comments>
</file>

<file path=xl/comments3.xml><?xml version="1.0" encoding="utf-8"?>
<comments xmlns="http://schemas.openxmlformats.org/spreadsheetml/2006/main">
  <authors>
    <author>Donald White</author>
    <author>Greg Hough</author>
    <author>Tom Thorp</author>
  </authors>
  <commentList>
    <comment ref="P6" authorId="0">
      <text>
        <r>
          <rPr>
            <b/>
            <sz val="9"/>
            <color indexed="81"/>
            <rFont val="Tahoma"/>
            <family val="2"/>
          </rPr>
          <t>Donald White:
Removed cell formula below due to broken meter that was repaired.</t>
        </r>
        <r>
          <rPr>
            <sz val="9"/>
            <color indexed="81"/>
            <rFont val="Tahoma"/>
            <family val="2"/>
          </rPr>
          <t xml:space="preserve">
=IF('Mtr Reads'!L7="",0,IF(('Mtr Reads'!L7-'Mtr Reads'!K7)*($D6)&lt;0,"?REVIEW?",('Mtr Reads'!L7-'Mtr Reads'!K7)*($D6)))
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Donald White:</t>
        </r>
        <r>
          <rPr>
            <sz val="9"/>
            <color indexed="81"/>
            <rFont val="Tahoma"/>
            <family val="2"/>
          </rPr>
          <t xml:space="preserve">
Broken meter turned in for repair.</t>
        </r>
      </text>
    </comment>
    <comment ref="T22" authorId="1">
      <text>
        <r>
          <rPr>
            <b/>
            <sz val="9"/>
            <color indexed="81"/>
            <rFont val="Tahoma"/>
            <family val="2"/>
          </rPr>
          <t>Greg Hough:</t>
        </r>
        <r>
          <rPr>
            <sz val="9"/>
            <color indexed="81"/>
            <rFont val="Tahoma"/>
            <family val="2"/>
          </rPr>
          <t xml:space="preserve">
Data Entry error? </t>
        </r>
      </text>
    </comment>
    <comment ref="A34" authorId="2">
      <text>
        <r>
          <rPr>
            <b/>
            <sz val="8"/>
            <color indexed="81"/>
            <rFont val="Tahoma"/>
            <family val="2"/>
          </rPr>
          <t>Tom Thorp:</t>
        </r>
        <r>
          <rPr>
            <sz val="8"/>
            <color indexed="81"/>
            <rFont val="Tahoma"/>
            <family val="2"/>
          </rPr>
          <t xml:space="preserve">
Split revised 3/03 from 5% acd and 95% Hsg to 9%Acd and 91% Hsg  based on designed consumption for each area</t>
        </r>
      </text>
    </comment>
    <comment ref="A39" authorId="2">
      <text>
        <r>
          <rPr>
            <b/>
            <sz val="8"/>
            <color indexed="81"/>
            <rFont val="Tahoma"/>
            <family val="2"/>
          </rPr>
          <t>Tom Thorp:</t>
        </r>
        <r>
          <rPr>
            <sz val="8"/>
            <color indexed="81"/>
            <rFont val="Tahoma"/>
            <family val="2"/>
          </rPr>
          <t xml:space="preserve">
See Invoice Sheet for explination for % split between Ridgeway dorms.</t>
        </r>
      </text>
    </comment>
    <comment ref="N39" authorId="0">
      <text>
        <r>
          <rPr>
            <b/>
            <sz val="9"/>
            <color indexed="81"/>
            <rFont val="Tahoma"/>
            <family val="2"/>
          </rPr>
          <t xml:space="preserve">Donald White:
Removed cell formula due to meter reset to zero. Remote meter read 158,049 1st november, 1ST OF December remote read 429,727 = useage of 271,678 gallons * 8.17 = 2,219,609.26 pounds of steam usage. Pervious year usage 1,751.713 pounds. This year 2.5 weeks of cold weater in low twenties. input 2,219,609 pounds.
</t>
        </r>
        <r>
          <rPr>
            <sz val="9"/>
            <color indexed="81"/>
            <rFont val="Tahoma"/>
            <family val="2"/>
          </rPr>
          <t xml:space="preserve">
=IF('Mtr Reads'!J42="",0,IF(('Mtr Reads'!J42-'Mtr Reads'!I42)*($D43)&lt;0,"?REVIEW?",('Mtr Reads'!J42-'Mtr Reads'!I42)*($D43)))</t>
        </r>
      </text>
    </comment>
    <comment ref="T39" authorId="1">
      <text>
        <r>
          <rPr>
            <b/>
            <sz val="9"/>
            <color indexed="81"/>
            <rFont val="Tahoma"/>
            <family val="2"/>
          </rPr>
          <t>Greg Hough:</t>
        </r>
        <r>
          <rPr>
            <sz val="9"/>
            <color indexed="81"/>
            <rFont val="Tahoma"/>
            <family val="2"/>
          </rPr>
          <t xml:space="preserve">
6/20/13-Faulty meter at May read, overwrote formula, estimated based on precedent from Fairhaven</t>
        </r>
      </text>
    </comment>
    <comment ref="A41" authorId="2">
      <text>
        <r>
          <rPr>
            <b/>
            <sz val="8"/>
            <color indexed="81"/>
            <rFont val="Tahoma"/>
            <family val="2"/>
          </rPr>
          <t>Tom Thorp:</t>
        </r>
        <r>
          <rPr>
            <sz val="8"/>
            <color indexed="81"/>
            <rFont val="Tahoma"/>
            <family val="2"/>
          </rPr>
          <t xml:space="preserve">
Meter removed in 01/02  remodel. Building is combined with Booksteore. Consumption is being calculated at 90.3% of total design usage.</t>
        </r>
      </text>
    </comment>
    <comment ref="N41" authorId="0">
      <text>
        <r>
          <rPr>
            <b/>
            <sz val="9"/>
            <color indexed="81"/>
            <rFont val="Tahoma"/>
            <family val="2"/>
          </rPr>
          <t>Donald White:</t>
        </r>
        <r>
          <rPr>
            <sz val="9"/>
            <color indexed="81"/>
            <rFont val="Tahoma"/>
            <family val="2"/>
          </rPr>
          <t xml:space="preserve">
=IF('Mtr Reads'!J45="",0,IF(('Mtr 
Meter reset to 000 on 11/01/2013 total used 74,400.2 * 8.17 * 0.903 = 548,888 usage. Removed cell formula see below for formula.
Reads'!J45-'Mtr Reads'!I45)*($D46)&lt;0,"?REVIEW?",('Mtr Reads'!J45-'Mtr Reads'!I45)*($D53)*0.903))</t>
        </r>
      </text>
    </comment>
    <comment ref="A44" authorId="2">
      <text>
        <r>
          <rPr>
            <b/>
            <sz val="8"/>
            <color indexed="81"/>
            <rFont val="Tahoma"/>
            <family val="2"/>
          </rPr>
          <t>Tom Thorp:</t>
        </r>
        <r>
          <rPr>
            <sz val="8"/>
            <color indexed="81"/>
            <rFont val="Tahoma"/>
            <family val="2"/>
          </rPr>
          <t xml:space="preserve">
Meter removed in 01/02 
remodel. Building is combined with Viking Union. Consumption is being calculated at 9.7% of total design usage.</t>
        </r>
      </text>
    </comment>
    <comment ref="N44" authorId="0">
      <text>
        <r>
          <rPr>
            <b/>
            <sz val="9"/>
            <color indexed="81"/>
            <rFont val="Tahoma"/>
            <family val="2"/>
          </rPr>
          <t>Donald White:
Manual calc 74400.2 * 8.17 * 0.097 = 58,961</t>
        </r>
        <r>
          <rPr>
            <sz val="9"/>
            <color indexed="81"/>
            <rFont val="Tahoma"/>
            <family val="2"/>
          </rPr>
          <t xml:space="preserve">
=IF('Mtr Reads'!J45="",0,IF(('Mtr Reads'!J45-'Mtr Reads'!I45)*($D46)&lt;0,"?REVIEW?",('Mtr Reads'!J45-'Mtr Reads'!I45)*($D56)*0.097))</t>
        </r>
      </text>
    </comment>
  </commentList>
</comments>
</file>

<file path=xl/comments4.xml><?xml version="1.0" encoding="utf-8"?>
<comments xmlns="http://schemas.openxmlformats.org/spreadsheetml/2006/main">
  <authors>
    <author>Greg Hough</author>
    <author>Tom Thorp</author>
  </authors>
  <commentList>
    <comment ref="T22" authorId="0">
      <text>
        <r>
          <rPr>
            <b/>
            <sz val="9"/>
            <color indexed="81"/>
            <rFont val="Tahoma"/>
            <charset val="1"/>
          </rPr>
          <t>Greg Hough:</t>
        </r>
        <r>
          <rPr>
            <sz val="9"/>
            <color indexed="81"/>
            <rFont val="Tahoma"/>
            <charset val="1"/>
          </rPr>
          <t xml:space="preserve">
Data Entry error? </t>
        </r>
      </text>
    </comment>
    <comment ref="A34" authorId="1">
      <text>
        <r>
          <rPr>
            <b/>
            <sz val="8"/>
            <color indexed="81"/>
            <rFont val="Tahoma"/>
            <family val="2"/>
          </rPr>
          <t>Tom Thorp:</t>
        </r>
        <r>
          <rPr>
            <sz val="8"/>
            <color indexed="81"/>
            <rFont val="Tahoma"/>
            <family val="2"/>
          </rPr>
          <t xml:space="preserve">
Split revised 3/03 from 5% acd and 95% Hsg to 9%Acd and 91% Hsg  based on designed consumption for each area</t>
        </r>
      </text>
    </comment>
    <comment ref="A39" authorId="1">
      <text>
        <r>
          <rPr>
            <b/>
            <sz val="8"/>
            <color indexed="81"/>
            <rFont val="Tahoma"/>
            <family val="2"/>
          </rPr>
          <t>Tom Thorp:</t>
        </r>
        <r>
          <rPr>
            <sz val="8"/>
            <color indexed="81"/>
            <rFont val="Tahoma"/>
            <family val="2"/>
          </rPr>
          <t xml:space="preserve">
See Invoice Sheet for explination for % split between Ridgeway dorms.</t>
        </r>
      </text>
    </comment>
    <comment ref="T39" authorId="0">
      <text>
        <r>
          <rPr>
            <b/>
            <sz val="9"/>
            <color indexed="81"/>
            <rFont val="Tahoma"/>
            <charset val="1"/>
          </rPr>
          <t>Greg Hough:</t>
        </r>
        <r>
          <rPr>
            <sz val="9"/>
            <color indexed="81"/>
            <rFont val="Tahoma"/>
            <charset val="1"/>
          </rPr>
          <t xml:space="preserve">
6/20/13-Faulty meter at May read, overwrote formula, estimated based on precedent from Fairhaven</t>
        </r>
      </text>
    </comment>
    <comment ref="A41" authorId="1">
      <text>
        <r>
          <rPr>
            <b/>
            <sz val="8"/>
            <color indexed="81"/>
            <rFont val="Tahoma"/>
            <family val="2"/>
          </rPr>
          <t>Tom Thorp:</t>
        </r>
        <r>
          <rPr>
            <sz val="8"/>
            <color indexed="81"/>
            <rFont val="Tahoma"/>
            <family val="2"/>
          </rPr>
          <t xml:space="preserve">
Meter removed in 01/02  remodel. Building is combined with Booksteore. Consumption is being calculated at 90.3% of total design usage.</t>
        </r>
      </text>
    </comment>
    <comment ref="A44" authorId="1">
      <text>
        <r>
          <rPr>
            <b/>
            <sz val="8"/>
            <color indexed="81"/>
            <rFont val="Tahoma"/>
            <family val="2"/>
          </rPr>
          <t>Tom Thorp:</t>
        </r>
        <r>
          <rPr>
            <sz val="8"/>
            <color indexed="81"/>
            <rFont val="Tahoma"/>
            <family val="2"/>
          </rPr>
          <t xml:space="preserve">
Meter removed in 01/02 
remodel. Building is combined with Viking Union. Consumption is being calculated at 9.7% of total design usage.</t>
        </r>
      </text>
    </comment>
  </commentList>
</comments>
</file>

<file path=xl/comments5.xml><?xml version="1.0" encoding="utf-8"?>
<comments xmlns="http://schemas.openxmlformats.org/spreadsheetml/2006/main">
  <authors>
    <author>baileyrl</author>
  </authors>
  <commentList>
    <comment ref="D8" authorId="0">
      <text>
        <r>
          <rPr>
            <b/>
            <sz val="8"/>
            <color indexed="81"/>
            <rFont val="Tahoma"/>
            <family val="2"/>
          </rPr>
          <t>baileyrl:</t>
        </r>
        <r>
          <rPr>
            <sz val="8"/>
            <color indexed="81"/>
            <rFont val="Tahoma"/>
            <family val="2"/>
          </rPr>
          <t xml:space="preserve">
old acct number 980001</t>
        </r>
      </text>
    </comment>
  </commentList>
</comments>
</file>

<file path=xl/comments6.xml><?xml version="1.0" encoding="utf-8"?>
<comments xmlns="http://schemas.openxmlformats.org/spreadsheetml/2006/main">
  <authors>
    <author>baileyrl</author>
  </authors>
  <commentList>
    <comment ref="D8" authorId="0">
      <text>
        <r>
          <rPr>
            <b/>
            <sz val="8"/>
            <color indexed="81"/>
            <rFont val="Tahoma"/>
            <family val="2"/>
          </rPr>
          <t>baileyrl:</t>
        </r>
        <r>
          <rPr>
            <sz val="8"/>
            <color indexed="81"/>
            <rFont val="Tahoma"/>
            <family val="2"/>
          </rPr>
          <t xml:space="preserve">
old acct number 980001</t>
        </r>
      </text>
    </comment>
  </commentList>
</comments>
</file>

<file path=xl/sharedStrings.xml><?xml version="1.0" encoding="utf-8"?>
<sst xmlns="http://schemas.openxmlformats.org/spreadsheetml/2006/main" count="1034" uniqueCount="277">
  <si>
    <t>MAIN CAMPUS BUILDING ELECTRICAL Kwh READINGS - ACADEMIC SPACE</t>
  </si>
  <si>
    <t>BLDG             ID</t>
  </si>
  <si>
    <t>ACADEMIC INSTRUCTION CTR</t>
  </si>
  <si>
    <t>AI</t>
  </si>
  <si>
    <t>ARNTZEN</t>
  </si>
  <si>
    <t>AH</t>
  </si>
  <si>
    <t>BIOLOGY BUILDING</t>
  </si>
  <si>
    <t>BI</t>
  </si>
  <si>
    <t>BOND HALL</t>
  </si>
  <si>
    <t>BH</t>
  </si>
  <si>
    <t>CAMPUS SERVICES</t>
  </si>
  <si>
    <t>CARVER GYM</t>
  </si>
  <si>
    <t>CV</t>
  </si>
  <si>
    <t xml:space="preserve">CHEMISTRY BUILDING </t>
  </si>
  <si>
    <t>CB</t>
  </si>
  <si>
    <t xml:space="preserve">COLLEGE HALL </t>
  </si>
  <si>
    <t>CH</t>
  </si>
  <si>
    <t>COMMISSARY</t>
  </si>
  <si>
    <t xml:space="preserve">COMMUNICATIONS </t>
  </si>
  <si>
    <t>CF</t>
  </si>
  <si>
    <t>ENGINEERING TECH</t>
  </si>
  <si>
    <t>ET</t>
  </si>
  <si>
    <t>ENVIRONMENTAL CTR.</t>
  </si>
  <si>
    <t>ES</t>
  </si>
  <si>
    <t>FAIRHAVEN ACADEMIC (32.0%)</t>
  </si>
  <si>
    <t>FA</t>
  </si>
  <si>
    <t xml:space="preserve">FINE ARTS </t>
  </si>
  <si>
    <t>FI</t>
  </si>
  <si>
    <t xml:space="preserve">HAGGARD </t>
  </si>
  <si>
    <t>HH</t>
  </si>
  <si>
    <t>HUMANITIES</t>
  </si>
  <si>
    <t>HU</t>
  </si>
  <si>
    <t xml:space="preserve">MILLER HALL </t>
  </si>
  <si>
    <t>MH</t>
  </si>
  <si>
    <t xml:space="preserve">OLD MAIN </t>
  </si>
  <si>
    <t>OM</t>
  </si>
  <si>
    <t>PARKS HALL</t>
  </si>
  <si>
    <t>PH</t>
  </si>
  <si>
    <t xml:space="preserve">PERFORMING ARTS </t>
  </si>
  <si>
    <t>PA</t>
  </si>
  <si>
    <t>SMATE (SCI/ED/TECH)</t>
  </si>
  <si>
    <t>SL</t>
  </si>
  <si>
    <t>WILSON LIBRARY</t>
  </si>
  <si>
    <t>WL</t>
  </si>
  <si>
    <t>TOTAL ACADEMIC SPACE</t>
  </si>
  <si>
    <t>BT</t>
  </si>
  <si>
    <t>EDENS NORTH</t>
  </si>
  <si>
    <t>EN</t>
  </si>
  <si>
    <t xml:space="preserve">EDENS SOUTH </t>
  </si>
  <si>
    <t>EH</t>
  </si>
  <si>
    <t>FC</t>
  </si>
  <si>
    <t>FAIRHAVEN TOWERS</t>
  </si>
  <si>
    <t>FX</t>
  </si>
  <si>
    <t xml:space="preserve">HIGGINSON </t>
  </si>
  <si>
    <t>HG</t>
  </si>
  <si>
    <t>HI</t>
  </si>
  <si>
    <t>MATHES</t>
  </si>
  <si>
    <t>MA</t>
  </si>
  <si>
    <t>NASH</t>
  </si>
  <si>
    <t>NA</t>
  </si>
  <si>
    <t>RIDGEWAY Complex (Subtotal Roll-up, exclude in formula)</t>
  </si>
  <si>
    <t>RX</t>
  </si>
  <si>
    <t>HOUSING TOTAL</t>
  </si>
  <si>
    <t>VIKING COMMONS</t>
  </si>
  <si>
    <t>VC</t>
  </si>
  <si>
    <t>VU</t>
  </si>
  <si>
    <t>HOUSING &amp; VIKING UNION TOTAL</t>
  </si>
  <si>
    <t>OTHER AUXILARY SERVICE SPACE</t>
  </si>
  <si>
    <t>BOOKSTORE</t>
  </si>
  <si>
    <t>BK</t>
  </si>
  <si>
    <t>SV</t>
  </si>
  <si>
    <t>AUXILIARY SPACE GRAND TOTAL</t>
  </si>
  <si>
    <t xml:space="preserve">TOTAL CAMPUS KWH </t>
  </si>
  <si>
    <t>JULY 2011 - JUNE 2012</t>
  </si>
  <si>
    <t>STUDENT RECREATION</t>
  </si>
  <si>
    <t>BLDG ID</t>
  </si>
  <si>
    <t>METER F(n)</t>
  </si>
  <si>
    <t xml:space="preserve">MULT. </t>
  </si>
  <si>
    <t>MULT. "A"</t>
  </si>
  <si>
    <t>YTD % of WHOLE</t>
  </si>
  <si>
    <t>YTD BTU's</t>
  </si>
  <si>
    <t>PRIMARY</t>
  </si>
  <si>
    <t xml:space="preserve">BIOLOGY BUILDING  </t>
  </si>
  <si>
    <t>SUB</t>
  </si>
  <si>
    <t xml:space="preserve">BOND HALL  </t>
  </si>
  <si>
    <t>COLLEGE HALL</t>
  </si>
  <si>
    <t>COMMUNICATIONS</t>
  </si>
  <si>
    <t>FAIRHAVEN ADMIN/TOWERS (Cells resereved )</t>
  </si>
  <si>
    <t>FINE ARTS</t>
  </si>
  <si>
    <t>FRASER LECTURE HALL</t>
  </si>
  <si>
    <t>FR</t>
  </si>
  <si>
    <t>HAGGARD</t>
  </si>
  <si>
    <t>OLD MAIN</t>
  </si>
  <si>
    <t>PERFORMING ARTS</t>
  </si>
  <si>
    <t>Steam shut down spans Aug &amp; Sept</t>
  </si>
  <si>
    <t>MULT. A</t>
  </si>
  <si>
    <t>BUCHANAN TOWERS</t>
  </si>
  <si>
    <t>EDENS SOUTH</t>
  </si>
  <si>
    <t>FAIRHAVEN DIN/TOWERS 91% of Acad</t>
  </si>
  <si>
    <t>MOU</t>
  </si>
  <si>
    <t>HIGGINSON</t>
  </si>
  <si>
    <t>HIGHLAND II</t>
  </si>
  <si>
    <t>RIDGEWAY COMPLEX (dorms)</t>
  </si>
  <si>
    <t>SUM</t>
  </si>
  <si>
    <t>VIKING UNION (see note)</t>
  </si>
  <si>
    <t>TOTAL SERVICE SPACE</t>
  </si>
  <si>
    <t>BOOKSTORE (see note)</t>
  </si>
  <si>
    <t>TOTAL LBS STEAM RECORDED</t>
  </si>
  <si>
    <t>Note: The gallons are converted to pounds using the multiplier 8.17lbs/gal density at 155 deg f.</t>
  </si>
  <si>
    <t>MAIN CAMPUS BUILDING CONDENSATE METER READINGS - ACADEMIC SPACE</t>
  </si>
  <si>
    <t>JULY 2013 - JUNE 2014</t>
  </si>
  <si>
    <t>MAIN CAMPUS BUILDING CONDENSATE METER READINGS - SERVICE SPACE</t>
  </si>
  <si>
    <t xml:space="preserve">Water Consumption - 100's Cubic Feet </t>
  </si>
  <si>
    <t>Area Served</t>
  </si>
  <si>
    <t>Address</t>
  </si>
  <si>
    <t>PO#</t>
  </si>
  <si>
    <t>Loc ID</t>
  </si>
  <si>
    <t>Account #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</si>
  <si>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</si>
  <si>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</si>
  <si>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</si>
  <si>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</si>
  <si>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</si>
  <si>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</si>
  <si>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</si>
  <si>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</si>
  <si>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</si>
  <si>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</si>
  <si>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</si>
  <si>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</si>
  <si>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color = monthly</t>
  </si>
  <si>
    <t>364 HIGH STREET</t>
  </si>
  <si>
    <t>New FY13</t>
  </si>
  <si>
    <t>HAGGARD HALL</t>
  </si>
  <si>
    <t>446 HIGH STREET</t>
  </si>
  <si>
    <t>HUMANITIES BUILDING</t>
  </si>
  <si>
    <t>439 E. COLLEGE WAY</t>
  </si>
  <si>
    <t>MILLER HALL</t>
  </si>
  <si>
    <t>339 E COLLEGE WAY</t>
  </si>
  <si>
    <t>TOTAL ACAD BLDGS</t>
  </si>
  <si>
    <t xml:space="preserve"> </t>
  </si>
  <si>
    <t xml:space="preserve">EDENS HALL </t>
  </si>
  <si>
    <t>624 HIGH ST</t>
  </si>
  <si>
    <t>644 HIGH ST</t>
  </si>
  <si>
    <t>TOTAL AUXIALRY SERVICES</t>
  </si>
  <si>
    <t>TOTAL CAMPUS  CCF</t>
  </si>
  <si>
    <t>July 13 - June 14</t>
  </si>
  <si>
    <t/>
  </si>
  <si>
    <t>EDENS HALL LOOP</t>
  </si>
  <si>
    <t>301 OAK ST</t>
  </si>
  <si>
    <t>505 HIGH ST</t>
  </si>
  <si>
    <t>PERFORMING ARTS-N</t>
  </si>
  <si>
    <t>508 HIGH ST</t>
  </si>
  <si>
    <t>ARMORY</t>
  </si>
  <si>
    <t>WILSON LIBRARY LOOP</t>
  </si>
  <si>
    <t>206 N GARDEN ST  (488 High St  rc)</t>
  </si>
  <si>
    <t>512 HIGH ST  (344 High St rc)</t>
  </si>
  <si>
    <t>COLLEGE WAY LOOP</t>
  </si>
  <si>
    <t>170 E. COLLEGE WAY</t>
  </si>
  <si>
    <t>21ST HUNTOON LOOP</t>
  </si>
  <si>
    <t>413 21ST ST</t>
  </si>
  <si>
    <t>CHEMISTRY</t>
  </si>
  <si>
    <t>1717 Bill McDonald</t>
  </si>
  <si>
    <t>BIOLOGY</t>
  </si>
  <si>
    <t>1753 Bill McDonald Pky</t>
  </si>
  <si>
    <t>SMATE</t>
  </si>
  <si>
    <t>S111 WWU (SCIENCE ED BL)(1705 Bill MC Pky)</t>
  </si>
  <si>
    <t>415 OHIO STREET</t>
  </si>
  <si>
    <t>333 32ND ST</t>
  </si>
  <si>
    <t>BUCHANON TOWERS</t>
  </si>
  <si>
    <t>STUDENT REC CENTER</t>
  </si>
  <si>
    <t>HIGGINSON HALL</t>
  </si>
  <si>
    <t>302 OAK ST</t>
  </si>
  <si>
    <t>MATHES HALL</t>
  </si>
  <si>
    <t>606 N GARDEN ST #3</t>
  </si>
  <si>
    <t xml:space="preserve">VIKING COMMONS </t>
  </si>
  <si>
    <t>VIKING COMMONS  (504 High St)rc</t>
  </si>
  <si>
    <t>HIGHLAND HALL 1</t>
  </si>
  <si>
    <t>HIGHLAND HALL I  (26 HIGHLAND DR)</t>
  </si>
  <si>
    <t xml:space="preserve">RIDGEWAY A,B,G,D </t>
  </si>
  <si>
    <t>25 HIGHLAND DRIVE</t>
  </si>
  <si>
    <t>RIDGEWAY KAPPA</t>
  </si>
  <si>
    <t>FAIRHAVEN</t>
  </si>
  <si>
    <t>3015 FERRY AVE</t>
  </si>
  <si>
    <t>VU &amp; BOOKSTORE</t>
  </si>
  <si>
    <t>504 HIGH ST</t>
  </si>
  <si>
    <t>1880 BILL MCD PKY</t>
  </si>
  <si>
    <t>2901 BILL MCD PKW  1&amp;2</t>
  </si>
  <si>
    <t>BW</t>
  </si>
  <si>
    <t>BUCHANAN</t>
  </si>
  <si>
    <t>2516 BILL MCD PKY (2416 BILL MCD PKY)rc</t>
  </si>
  <si>
    <t>WWU REFUSE DUMPSTER SIZES FOR FISCAL YEAR 11/12 (CUBIC YARDS)</t>
  </si>
  <si>
    <t>SERVICE ADDRESS</t>
  </si>
  <si>
    <t>Billing Address</t>
  </si>
  <si>
    <t>ACCOUNT #</t>
  </si>
  <si>
    <t>ACADEMIC FACILITIES</t>
  </si>
  <si>
    <t>Tot dmpsr yd</t>
  </si>
  <si>
    <t>Pkup/wk</t>
  </si>
  <si>
    <t>Tot Month Yd</t>
  </si>
  <si>
    <t>LAKEWOOD TOILET</t>
  </si>
  <si>
    <t xml:space="preserve">333 32nd St. </t>
  </si>
  <si>
    <t>AIC BUILDING</t>
  </si>
  <si>
    <t>ALUMNI HOUSE</t>
  </si>
  <si>
    <t>709 High St.</t>
  </si>
  <si>
    <t>21st&amp; Bill McDonald PKW</t>
  </si>
  <si>
    <t>ARCHIVES BLDG.</t>
  </si>
  <si>
    <t>25th St.</t>
  </si>
  <si>
    <t>COMMISARY</t>
  </si>
  <si>
    <t>FRAZER HALL</t>
  </si>
  <si>
    <t>ENVIROMENTAL CENTER</t>
  </si>
  <si>
    <t>ARTS ANNEX (instead of MH)</t>
  </si>
  <si>
    <t>Art Annex</t>
  </si>
  <si>
    <t>ARTS TECH</t>
  </si>
  <si>
    <t>Arts &amp; Technology</t>
  </si>
  <si>
    <t>Old Armory</t>
  </si>
  <si>
    <t>TECHNOLOGY BLDG</t>
  </si>
  <si>
    <t>etec</t>
  </si>
  <si>
    <t>PHYS PLANT DROP BOX #28</t>
  </si>
  <si>
    <t>PHYSICAL PLT (Replaces Compactor)</t>
  </si>
  <si>
    <t>Academic Total:</t>
  </si>
  <si>
    <t>AUXILIARY FACILITIES</t>
  </si>
  <si>
    <t>1880 BILL MCDONALD PKWY</t>
  </si>
  <si>
    <t>HIGHLAND</t>
  </si>
  <si>
    <t>Highland Hall</t>
  </si>
  <si>
    <t>RIDGEWAY OMEGA</t>
  </si>
  <si>
    <t>Ridgeway Omega</t>
  </si>
  <si>
    <t>Edens Hall</t>
  </si>
  <si>
    <t>Higginson Hall</t>
  </si>
  <si>
    <t>Nash Hall</t>
  </si>
  <si>
    <t>Mathes Hall</t>
  </si>
  <si>
    <t>RECYCLE CTR</t>
  </si>
  <si>
    <t>Ridgeway Kappa</t>
  </si>
  <si>
    <t>RIDGEWAY DELTA</t>
  </si>
  <si>
    <t>Ridgeway Delta</t>
  </si>
  <si>
    <t>RIDGEWAY BETA</t>
  </si>
  <si>
    <t>Ridgeway Beta</t>
  </si>
  <si>
    <t>RIDGEWAY GAMMA</t>
  </si>
  <si>
    <t>Ridgeway Gamma</t>
  </si>
  <si>
    <t>RIDGEWAY ALPHA</t>
  </si>
  <si>
    <t>Ridgeway Alpha</t>
  </si>
  <si>
    <t>Buchanen Towers</t>
  </si>
  <si>
    <t>FAIRHAVEN S</t>
  </si>
  <si>
    <t>Fairhaven South</t>
  </si>
  <si>
    <t>FAIRHAVEN E</t>
  </si>
  <si>
    <t>Fairhaven East</t>
  </si>
  <si>
    <t>BIRNAM WOOD E</t>
  </si>
  <si>
    <t>Birnam Wood East</t>
  </si>
  <si>
    <t>BIRNAM WOOD N</t>
  </si>
  <si>
    <t>Birnam Wood North</t>
  </si>
  <si>
    <t>BIRNAM WOOD W</t>
  </si>
  <si>
    <t>Birnam Wood West</t>
  </si>
  <si>
    <t>BIRNAM WOOD MID</t>
  </si>
  <si>
    <t>Birnam Wood Middle</t>
  </si>
  <si>
    <t>#51 WWU Commissary</t>
  </si>
  <si>
    <t>VIKING UNION</t>
  </si>
  <si>
    <t>716 High ST</t>
  </si>
  <si>
    <t>Auxilliary Total:</t>
  </si>
  <si>
    <t>YTD Yds^3</t>
  </si>
  <si>
    <t>Campus Total:</t>
  </si>
  <si>
    <t>JULY 2012 - JUNE 2013</t>
  </si>
  <si>
    <t>July 12 - June 13</t>
  </si>
  <si>
    <t>BIRNAM WOOD COMPLEX</t>
  </si>
  <si>
    <t>Academic Buildings</t>
  </si>
  <si>
    <t>Auxiliary Buildings</t>
  </si>
  <si>
    <t>TOTAL AUXILIARY BUILDINGS</t>
  </si>
  <si>
    <t>ACADEMIC BUILDINGS:</t>
  </si>
  <si>
    <t>AUXILIARY BUILDINGS</t>
  </si>
  <si>
    <t>ACADEMIC BUILDINGS</t>
  </si>
  <si>
    <t>AUXILIARY BUILDINGS TOTAL</t>
  </si>
  <si>
    <t>YTD
ELEC CO2</t>
  </si>
  <si>
    <t>YTD CO2 ACAD</t>
  </si>
  <si>
    <t>YTD CO2 AUX</t>
  </si>
  <si>
    <t>YTD
CO2 SUM</t>
  </si>
  <si>
    <t>GraphYTD 
TOTAL (KWH)</t>
  </si>
  <si>
    <t>GraphYTD 
Totals (THERMS)</t>
  </si>
  <si>
    <t>GraphYTD Totals (CCF)</t>
  </si>
  <si>
    <t>GraphYTD 
Totals (CCF)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</si>
</sst>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\ ;\(#,##0\)"/>
    <numFmt numFmtId="165" formatCode="[$-409]mmm\-yy;@"/>
    <numFmt numFmtId="166" formatCode="0.0%"/>
    <numFmt numFmtId="167" formatCode="#,##0.000_);[Red]\(#,##0.000\)"/>
    <numFmt numFmtId="168" formatCode="0.0"/>
    <numFmt numFmtId="169" formatCode="#,##0.000"/>
    <numFmt numFmtId="170" formatCode="0.000%"/>
    <numFmt numFmtId="171" formatCode="0.0000%"/>
    <numFmt numFmtId="172" formatCode="0.0000"/>
    <numFmt numFmtId="173" formatCode="&quot;$&quot;#,##0.00"/>
    <numFmt numFmtId="174" formatCode="_(* #,##0_);_(* \(#,##0\);_(* &quot;-&quot;??_);_(@_)"/>
    <numFmt numFmtId="175" formatCode="#,##0.0"/>
  </numFmts>
  <fonts count="37">
    <font>
      <sz val="10"/>
      <name val="Univers (WN)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6"/>
      <name val="Univers (E1)"/>
    </font>
    <font>
      <sz val="10"/>
      <name val="MS Sans Serif"/>
      <family val="2"/>
    </font>
    <font>
      <b/>
      <i/>
      <sz val="8"/>
      <color theme="4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Helv"/>
    </font>
    <font>
      <sz val="10"/>
      <name val="Courier"/>
      <family val="3"/>
    </font>
    <font>
      <sz val="8"/>
      <name val="Arial Narrow"/>
      <family val="2"/>
    </font>
    <font>
      <b/>
      <sz val="8"/>
      <name val="Univers"/>
      <family val="2"/>
    </font>
    <font>
      <sz val="8"/>
      <name val="Univers"/>
      <family val="2"/>
    </font>
    <font>
      <sz val="8"/>
      <color indexed="8"/>
      <name val="Univers"/>
      <family val="2"/>
    </font>
    <font>
      <i/>
      <sz val="8"/>
      <name val="Univers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i/>
      <sz val="12"/>
      <name val="Arial"/>
      <family val="2"/>
    </font>
    <font>
      <sz val="12"/>
      <color indexed="8"/>
      <name val="Arial"/>
      <family val="2"/>
    </font>
    <font>
      <b/>
      <i/>
      <sz val="12"/>
      <color indexed="8"/>
      <name val="Arial"/>
      <family val="2"/>
    </font>
    <font>
      <b/>
      <i/>
      <sz val="6"/>
      <name val="Univers (WN)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Univers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name val="Arial"/>
    </font>
    <font>
      <b/>
      <sz val="8"/>
      <color indexed="8"/>
      <name val="Arial"/>
      <family val="2"/>
    </font>
    <font>
      <b/>
      <i/>
      <sz val="8"/>
      <name val="Arial"/>
      <family val="2"/>
    </font>
    <font>
      <sz val="8"/>
      <color indexed="8"/>
      <name val="Arial"/>
      <family val="2"/>
    </font>
    <font>
      <b/>
      <i/>
      <sz val="8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4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/>
    <xf numFmtId="4" fontId="12" fillId="0" borderId="0" applyFont="0" applyFill="0" applyBorder="0" applyAlignment="0" applyProtection="0"/>
    <xf numFmtId="8" fontId="12" fillId="0" borderId="0" applyFont="0" applyFill="0" applyBorder="0" applyAlignment="0" applyProtection="0"/>
    <xf numFmtId="37" fontId="13" fillId="0" borderId="0"/>
    <xf numFmtId="1" fontId="5" fillId="0" borderId="0"/>
    <xf numFmtId="37" fontId="14" fillId="0" borderId="0"/>
    <xf numFmtId="0" fontId="19" fillId="0" borderId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6" fillId="0" borderId="0" applyProtection="0"/>
    <xf numFmtId="0" fontId="32" fillId="0" borderId="0"/>
  </cellStyleXfs>
  <cellXfs count="475">
    <xf numFmtId="0" fontId="0" fillId="0" borderId="0" xfId="0"/>
    <xf numFmtId="0" fontId="4" fillId="0" borderId="0" xfId="0" applyFont="1"/>
    <xf numFmtId="164" fontId="3" fillId="0" borderId="1" xfId="3" applyNumberFormat="1" applyFont="1" applyBorder="1" applyAlignment="1">
      <alignment horizontal="left" wrapText="1"/>
    </xf>
    <xf numFmtId="164" fontId="3" fillId="0" borderId="2" xfId="3" applyNumberFormat="1" applyFont="1" applyBorder="1" applyAlignment="1">
      <alignment horizontal="center" wrapText="1"/>
    </xf>
    <xf numFmtId="9" fontId="3" fillId="0" borderId="2" xfId="2" applyFont="1" applyBorder="1" applyAlignment="1">
      <alignment horizontal="center" wrapText="1"/>
    </xf>
    <xf numFmtId="10" fontId="3" fillId="0" borderId="3" xfId="2" applyNumberFormat="1" applyFont="1" applyBorder="1" applyAlignment="1">
      <alignment horizontal="center" wrapText="1"/>
    </xf>
    <xf numFmtId="17" fontId="3" fillId="0" borderId="2" xfId="3" applyNumberFormat="1" applyFont="1" applyBorder="1" applyAlignment="1">
      <alignment horizontal="right" wrapText="1"/>
    </xf>
    <xf numFmtId="0" fontId="4" fillId="0" borderId="0" xfId="0" applyFont="1" applyAlignment="1">
      <alignment wrapText="1"/>
    </xf>
    <xf numFmtId="4" fontId="4" fillId="0" borderId="4" xfId="3" applyNumberFormat="1" applyFont="1" applyBorder="1" applyAlignment="1">
      <alignment horizontal="left"/>
    </xf>
    <xf numFmtId="4" fontId="4" fillId="0" borderId="5" xfId="3" applyNumberFormat="1" applyFont="1" applyBorder="1" applyAlignment="1">
      <alignment horizontal="center"/>
    </xf>
    <xf numFmtId="38" fontId="4" fillId="0" borderId="5" xfId="1" applyNumberFormat="1" applyFont="1" applyBorder="1"/>
    <xf numFmtId="164" fontId="4" fillId="0" borderId="7" xfId="3" applyNumberFormat="1" applyFont="1" applyFill="1" applyBorder="1" applyAlignment="1">
      <alignment horizontal="left"/>
    </xf>
    <xf numFmtId="164" fontId="4" fillId="0" borderId="8" xfId="3" applyNumberFormat="1" applyFont="1" applyFill="1" applyBorder="1" applyAlignment="1">
      <alignment horizontal="center"/>
    </xf>
    <xf numFmtId="38" fontId="4" fillId="0" borderId="8" xfId="1" applyNumberFormat="1" applyFont="1" applyBorder="1"/>
    <xf numFmtId="164" fontId="4" fillId="0" borderId="10" xfId="3" applyNumberFormat="1" applyFont="1" applyFill="1" applyBorder="1" applyAlignment="1">
      <alignment horizontal="left"/>
    </xf>
    <xf numFmtId="164" fontId="4" fillId="0" borderId="11" xfId="3" applyNumberFormat="1" applyFont="1" applyFill="1" applyBorder="1" applyAlignment="1">
      <alignment horizontal="center"/>
    </xf>
    <xf numFmtId="38" fontId="4" fillId="0" borderId="11" xfId="1" applyNumberFormat="1" applyFont="1" applyBorder="1"/>
    <xf numFmtId="38" fontId="4" fillId="0" borderId="0" xfId="1" applyNumberFormat="1" applyFont="1"/>
    <xf numFmtId="164" fontId="4" fillId="0" borderId="13" xfId="3" applyNumberFormat="1" applyFont="1" applyFill="1" applyBorder="1" applyAlignment="1">
      <alignment horizontal="left"/>
    </xf>
    <xf numFmtId="164" fontId="4" fillId="0" borderId="14" xfId="3" applyNumberFormat="1" applyFont="1" applyFill="1" applyBorder="1" applyAlignment="1">
      <alignment horizontal="center"/>
    </xf>
    <xf numFmtId="38" fontId="4" fillId="0" borderId="14" xfId="1" applyNumberFormat="1" applyFont="1" applyBorder="1"/>
    <xf numFmtId="164" fontId="3" fillId="0" borderId="15" xfId="3" applyNumberFormat="1" applyFont="1" applyBorder="1" applyAlignment="1">
      <alignment horizontal="right"/>
    </xf>
    <xf numFmtId="164" fontId="3" fillId="0" borderId="16" xfId="3" applyNumberFormat="1" applyFont="1" applyBorder="1" applyAlignment="1">
      <alignment horizontal="center"/>
    </xf>
    <xf numFmtId="38" fontId="3" fillId="0" borderId="16" xfId="1" applyNumberFormat="1" applyFont="1" applyBorder="1"/>
    <xf numFmtId="164" fontId="3" fillId="0" borderId="0" xfId="3" applyNumberFormat="1" applyFont="1" applyBorder="1" applyAlignment="1">
      <alignment horizontal="right"/>
    </xf>
    <xf numFmtId="164" fontId="3" fillId="0" borderId="0" xfId="3" applyNumberFormat="1" applyFont="1" applyBorder="1" applyAlignment="1">
      <alignment horizontal="center"/>
    </xf>
    <xf numFmtId="10" fontId="4" fillId="0" borderId="0" xfId="2" applyNumberFormat="1" applyFont="1" applyBorder="1"/>
    <xf numFmtId="38" fontId="3" fillId="0" borderId="0" xfId="1" applyNumberFormat="1" applyFont="1" applyBorder="1"/>
    <xf numFmtId="0" fontId="4" fillId="0" borderId="0" xfId="0" applyFont="1" applyBorder="1"/>
    <xf numFmtId="164" fontId="3" fillId="0" borderId="1" xfId="3" applyNumberFormat="1" applyFont="1" applyBorder="1" applyAlignment="1">
      <alignment horizontal="left"/>
    </xf>
    <xf numFmtId="165" fontId="3" fillId="0" borderId="1" xfId="2" applyNumberFormat="1" applyFont="1" applyBorder="1" applyAlignment="1">
      <alignment horizontal="center"/>
    </xf>
    <xf numFmtId="166" fontId="3" fillId="0" borderId="0" xfId="2" applyNumberFormat="1" applyFont="1"/>
    <xf numFmtId="0" fontId="3" fillId="0" borderId="0" xfId="0" applyFont="1"/>
    <xf numFmtId="166" fontId="4" fillId="0" borderId="0" xfId="2" applyNumberFormat="1" applyFont="1"/>
    <xf numFmtId="38" fontId="4" fillId="3" borderId="11" xfId="1" applyNumberFormat="1" applyFont="1" applyFill="1" applyBorder="1"/>
    <xf numFmtId="164" fontId="4" fillId="4" borderId="11" xfId="3" applyNumberFormat="1" applyFont="1" applyFill="1" applyBorder="1" applyAlignment="1">
      <alignment horizontal="center"/>
    </xf>
    <xf numFmtId="38" fontId="4" fillId="5" borderId="11" xfId="1" applyNumberFormat="1" applyFont="1" applyFill="1" applyBorder="1"/>
    <xf numFmtId="164" fontId="3" fillId="0" borderId="18" xfId="3" applyNumberFormat="1" applyFont="1" applyBorder="1" applyAlignment="1">
      <alignment horizontal="right"/>
    </xf>
    <xf numFmtId="164" fontId="3" fillId="0" borderId="19" xfId="3" applyNumberFormat="1" applyFont="1" applyBorder="1" applyAlignment="1">
      <alignment horizontal="center"/>
    </xf>
    <xf numFmtId="38" fontId="3" fillId="0" borderId="19" xfId="1" applyNumberFormat="1" applyFont="1" applyBorder="1"/>
    <xf numFmtId="164" fontId="3" fillId="0" borderId="7" xfId="3" applyNumberFormat="1" applyFont="1" applyBorder="1" applyAlignment="1">
      <alignment horizontal="right"/>
    </xf>
    <xf numFmtId="164" fontId="3" fillId="0" borderId="8" xfId="3" applyNumberFormat="1" applyFont="1" applyBorder="1" applyAlignment="1">
      <alignment horizontal="center"/>
    </xf>
    <xf numFmtId="10" fontId="3" fillId="0" borderId="9" xfId="2" applyNumberFormat="1" applyFont="1" applyBorder="1"/>
    <xf numFmtId="38" fontId="3" fillId="0" borderId="8" xfId="1" applyNumberFormat="1" applyFont="1" applyBorder="1"/>
    <xf numFmtId="164" fontId="4" fillId="0" borderId="10" xfId="3" applyNumberFormat="1" applyFont="1" applyBorder="1" applyAlignment="1">
      <alignment horizontal="left"/>
    </xf>
    <xf numFmtId="164" fontId="4" fillId="0" borderId="11" xfId="3" applyNumberFormat="1" applyFont="1" applyBorder="1" applyAlignment="1">
      <alignment horizontal="center"/>
    </xf>
    <xf numFmtId="164" fontId="4" fillId="0" borderId="13" xfId="3" applyNumberFormat="1" applyFont="1" applyBorder="1" applyAlignment="1">
      <alignment horizontal="left"/>
    </xf>
    <xf numFmtId="164" fontId="4" fillId="0" borderId="14" xfId="3" applyNumberFormat="1" applyFont="1" applyBorder="1" applyAlignment="1">
      <alignment horizontal="center"/>
    </xf>
    <xf numFmtId="166" fontId="3" fillId="0" borderId="0" xfId="2" applyNumberFormat="1" applyFont="1" applyBorder="1"/>
    <xf numFmtId="164" fontId="3" fillId="0" borderId="0" xfId="3" applyNumberFormat="1" applyFont="1" applyAlignment="1">
      <alignment horizontal="left"/>
    </xf>
    <xf numFmtId="164" fontId="3" fillId="0" borderId="0" xfId="3" applyNumberFormat="1" applyFont="1" applyAlignment="1">
      <alignment horizontal="center"/>
    </xf>
    <xf numFmtId="10" fontId="4" fillId="0" borderId="21" xfId="2" applyNumberFormat="1" applyFont="1" applyBorder="1"/>
    <xf numFmtId="38" fontId="3" fillId="0" borderId="0" xfId="1" applyNumberFormat="1" applyFont="1"/>
    <xf numFmtId="164" fontId="4" fillId="0" borderId="7" xfId="3" applyNumberFormat="1" applyFont="1" applyBorder="1" applyAlignment="1">
      <alignment horizontal="left"/>
    </xf>
    <xf numFmtId="164" fontId="4" fillId="0" borderId="7" xfId="3" applyNumberFormat="1" applyFont="1" applyBorder="1" applyAlignment="1">
      <alignment horizontal="center"/>
    </xf>
    <xf numFmtId="164" fontId="4" fillId="0" borderId="13" xfId="3" applyNumberFormat="1" applyFont="1" applyBorder="1" applyAlignment="1">
      <alignment horizontal="center"/>
    </xf>
    <xf numFmtId="164" fontId="3" fillId="0" borderId="15" xfId="3" applyNumberFormat="1" applyFont="1" applyBorder="1" applyAlignment="1">
      <alignment horizontal="center"/>
    </xf>
    <xf numFmtId="0" fontId="3" fillId="2" borderId="22" xfId="0" applyFont="1" applyFill="1" applyBorder="1" applyAlignment="1">
      <alignment horizontal="right"/>
    </xf>
    <xf numFmtId="0" fontId="4" fillId="0" borderId="22" xfId="0" applyFont="1" applyBorder="1" applyAlignment="1">
      <alignment horizontal="center"/>
    </xf>
    <xf numFmtId="10" fontId="3" fillId="0" borderId="22" xfId="0" applyNumberFormat="1" applyFont="1" applyBorder="1"/>
    <xf numFmtId="38" fontId="3" fillId="2" borderId="22" xfId="1" applyNumberFormat="1" applyFont="1" applyFill="1" applyBorder="1"/>
    <xf numFmtId="38" fontId="4" fillId="0" borderId="22" xfId="1" applyNumberFormat="1" applyFont="1" applyBorder="1"/>
    <xf numFmtId="0" fontId="3" fillId="0" borderId="0" xfId="0" applyFont="1" applyAlignment="1">
      <alignment horizontal="center"/>
    </xf>
    <xf numFmtId="10" fontId="3" fillId="0" borderId="0" xfId="0" applyNumberFormat="1" applyFont="1"/>
    <xf numFmtId="10" fontId="7" fillId="0" borderId="21" xfId="2" applyNumberFormat="1" applyFont="1" applyBorder="1"/>
    <xf numFmtId="38" fontId="3" fillId="0" borderId="23" xfId="1" applyNumberFormat="1" applyFont="1" applyBorder="1"/>
    <xf numFmtId="0" fontId="4" fillId="0" borderId="0" xfId="0" applyFont="1" applyAlignment="1">
      <alignment horizontal="center"/>
    </xf>
    <xf numFmtId="10" fontId="4" fillId="0" borderId="0" xfId="2" applyNumberFormat="1" applyFont="1"/>
    <xf numFmtId="1" fontId="15" fillId="0" borderId="26" xfId="7" applyFont="1" applyBorder="1" applyAlignment="1">
      <alignment horizontal="left" wrapText="1"/>
    </xf>
    <xf numFmtId="1" fontId="15" fillId="0" borderId="27" xfId="7" applyFont="1" applyBorder="1" applyAlignment="1">
      <alignment horizontal="center" wrapText="1"/>
    </xf>
    <xf numFmtId="1" fontId="15" fillId="0" borderId="27" xfId="7" applyFont="1" applyBorder="1" applyAlignment="1">
      <alignment horizontal="right" wrapText="1"/>
    </xf>
    <xf numFmtId="1" fontId="15" fillId="0" borderId="26" xfId="7" applyFont="1" applyBorder="1" applyAlignment="1">
      <alignment horizontal="center" wrapText="1"/>
    </xf>
    <xf numFmtId="17" fontId="15" fillId="0" borderId="26" xfId="7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1" fontId="16" fillId="0" borderId="18" xfId="7" applyFont="1" applyBorder="1" applyAlignment="1" applyProtection="1">
      <alignment horizontal="left"/>
      <protection locked="0"/>
    </xf>
    <xf numFmtId="1" fontId="16" fillId="0" borderId="19" xfId="7" applyFont="1" applyBorder="1" applyAlignment="1" applyProtection="1">
      <alignment horizontal="center"/>
      <protection locked="0"/>
    </xf>
    <xf numFmtId="2" fontId="15" fillId="0" borderId="19" xfId="7" applyNumberFormat="1" applyFont="1" applyBorder="1"/>
    <xf numFmtId="10" fontId="16" fillId="0" borderId="19" xfId="7" applyNumberFormat="1" applyFont="1" applyBorder="1"/>
    <xf numFmtId="38" fontId="15" fillId="0" borderId="19" xfId="1" applyNumberFormat="1" applyFont="1" applyBorder="1"/>
    <xf numFmtId="38" fontId="16" fillId="0" borderId="19" xfId="7" applyNumberFormat="1" applyFont="1" applyBorder="1" applyProtection="1"/>
    <xf numFmtId="38" fontId="17" fillId="0" borderId="19" xfId="7" applyNumberFormat="1" applyFont="1" applyBorder="1" applyProtection="1"/>
    <xf numFmtId="166" fontId="0" fillId="0" borderId="0" xfId="2" applyNumberFormat="1" applyFont="1"/>
    <xf numFmtId="1" fontId="16" fillId="0" borderId="10" xfId="7" applyFont="1" applyBorder="1" applyAlignment="1" applyProtection="1">
      <alignment horizontal="left"/>
      <protection locked="0"/>
    </xf>
    <xf numFmtId="1" fontId="16" fillId="0" borderId="11" xfId="7" applyFont="1" applyBorder="1" applyAlignment="1" applyProtection="1">
      <alignment horizontal="center"/>
      <protection locked="0"/>
    </xf>
    <xf numFmtId="2" fontId="15" fillId="0" borderId="11" xfId="7" applyNumberFormat="1" applyFont="1" applyBorder="1"/>
    <xf numFmtId="10" fontId="16" fillId="0" borderId="11" xfId="7" applyNumberFormat="1" applyFont="1" applyBorder="1"/>
    <xf numFmtId="38" fontId="15" fillId="0" borderId="11" xfId="1" applyNumberFormat="1" applyFont="1" applyBorder="1"/>
    <xf numFmtId="38" fontId="16" fillId="0" borderId="11" xfId="7" applyNumberFormat="1" applyFont="1" applyBorder="1" applyProtection="1"/>
    <xf numFmtId="38" fontId="17" fillId="0" borderId="11" xfId="7" applyNumberFormat="1" applyFont="1" applyBorder="1" applyProtection="1"/>
    <xf numFmtId="38" fontId="0" fillId="0" borderId="0" xfId="1" applyNumberFormat="1" applyFont="1"/>
    <xf numFmtId="168" fontId="0" fillId="0" borderId="0" xfId="0" applyNumberFormat="1"/>
    <xf numFmtId="1" fontId="4" fillId="0" borderId="0" xfId="7" applyFont="1" applyBorder="1" applyAlignment="1" applyProtection="1">
      <alignment horizontal="left"/>
      <protection locked="0"/>
    </xf>
    <xf numFmtId="1" fontId="4" fillId="0" borderId="23" xfId="7" applyFont="1" applyBorder="1" applyAlignment="1" applyProtection="1">
      <alignment horizontal="center"/>
      <protection locked="0"/>
    </xf>
    <xf numFmtId="38" fontId="16" fillId="0" borderId="11" xfId="7" applyNumberFormat="1" applyFont="1" applyFill="1" applyBorder="1" applyProtection="1"/>
    <xf numFmtId="38" fontId="17" fillId="0" borderId="11" xfId="7" applyNumberFormat="1" applyFont="1" applyFill="1" applyBorder="1" applyProtection="1"/>
    <xf numFmtId="38" fontId="17" fillId="2" borderId="11" xfId="7" applyNumberFormat="1" applyFont="1" applyFill="1" applyBorder="1" applyProtection="1"/>
    <xf numFmtId="1" fontId="16" fillId="0" borderId="10" xfId="7" applyFont="1" applyBorder="1" applyProtection="1">
      <protection locked="0"/>
    </xf>
    <xf numFmtId="1" fontId="16" fillId="0" borderId="13" xfId="7" applyFont="1" applyBorder="1" applyAlignment="1" applyProtection="1">
      <alignment horizontal="left"/>
      <protection locked="0"/>
    </xf>
    <xf numFmtId="1" fontId="16" fillId="0" borderId="14" xfId="7" applyFont="1" applyBorder="1" applyAlignment="1" applyProtection="1">
      <alignment horizontal="center"/>
      <protection locked="0"/>
    </xf>
    <xf numFmtId="2" fontId="15" fillId="0" borderId="14" xfId="7" applyNumberFormat="1" applyFont="1" applyBorder="1"/>
    <xf numFmtId="10" fontId="16" fillId="0" borderId="14" xfId="7" applyNumberFormat="1" applyFont="1" applyBorder="1"/>
    <xf numFmtId="38" fontId="15" fillId="0" borderId="14" xfId="1" applyNumberFormat="1" applyFont="1" applyBorder="1"/>
    <xf numFmtId="38" fontId="16" fillId="0" borderId="14" xfId="7" applyNumberFormat="1" applyFont="1" applyBorder="1" applyProtection="1"/>
    <xf numFmtId="38" fontId="17" fillId="0" borderId="14" xfId="7" applyNumberFormat="1" applyFont="1" applyBorder="1" applyProtection="1"/>
    <xf numFmtId="1" fontId="15" fillId="0" borderId="15" xfId="7" applyFont="1" applyBorder="1" applyAlignment="1">
      <alignment horizontal="left"/>
    </xf>
    <xf numFmtId="1" fontId="15" fillId="0" borderId="23" xfId="7" applyFont="1" applyBorder="1" applyAlignment="1">
      <alignment horizontal="center"/>
    </xf>
    <xf numFmtId="168" fontId="16" fillId="0" borderId="23" xfId="7" applyNumberFormat="1" applyFont="1" applyBorder="1"/>
    <xf numFmtId="10" fontId="16" fillId="0" borderId="23" xfId="2" applyNumberFormat="1" applyFont="1" applyBorder="1"/>
    <xf numFmtId="38" fontId="15" fillId="0" borderId="23" xfId="1" applyNumberFormat="1" applyFont="1" applyBorder="1"/>
    <xf numFmtId="38" fontId="15" fillId="0" borderId="0" xfId="7" applyNumberFormat="1" applyFont="1"/>
    <xf numFmtId="1" fontId="18" fillId="0" borderId="0" xfId="7" applyFont="1" applyAlignment="1">
      <alignment horizontal="left"/>
    </xf>
    <xf numFmtId="1" fontId="18" fillId="0" borderId="0" xfId="7" applyFont="1" applyAlignment="1">
      <alignment horizontal="center"/>
    </xf>
    <xf numFmtId="168" fontId="16" fillId="0" borderId="0" xfId="7" applyNumberFormat="1" applyFont="1"/>
    <xf numFmtId="38" fontId="16" fillId="0" borderId="0" xfId="1" applyNumberFormat="1" applyFont="1"/>
    <xf numFmtId="3" fontId="16" fillId="0" borderId="0" xfId="7" applyNumberFormat="1" applyFont="1" applyBorder="1"/>
    <xf numFmtId="38" fontId="16" fillId="0" borderId="0" xfId="7" applyNumberFormat="1" applyFont="1"/>
    <xf numFmtId="169" fontId="16" fillId="0" borderId="0" xfId="7" applyNumberFormat="1" applyFont="1" applyBorder="1"/>
    <xf numFmtId="166" fontId="0" fillId="0" borderId="0" xfId="2" applyNumberFormat="1" applyFont="1" applyAlignment="1">
      <alignment wrapText="1"/>
    </xf>
    <xf numFmtId="1" fontId="16" fillId="0" borderId="10" xfId="7" applyFont="1" applyBorder="1" applyAlignment="1">
      <alignment horizontal="left"/>
    </xf>
    <xf numFmtId="1" fontId="16" fillId="0" borderId="11" xfId="7" applyFont="1" applyBorder="1" applyAlignment="1">
      <alignment horizontal="center"/>
    </xf>
    <xf numFmtId="1" fontId="16" fillId="0" borderId="11" xfId="7" applyFont="1" applyBorder="1" applyAlignment="1">
      <alignment horizontal="left"/>
    </xf>
    <xf numFmtId="1" fontId="15" fillId="5" borderId="10" xfId="0" applyNumberFormat="1" applyFont="1" applyFill="1" applyBorder="1" applyAlignment="1" applyProtection="1">
      <alignment horizontal="left"/>
      <protection locked="0"/>
    </xf>
    <xf numFmtId="1" fontId="15" fillId="5" borderId="11" xfId="0" applyNumberFormat="1" applyFont="1" applyFill="1" applyBorder="1" applyAlignment="1" applyProtection="1">
      <alignment horizontal="center"/>
      <protection locked="0"/>
    </xf>
    <xf numFmtId="1" fontId="15" fillId="5" borderId="11" xfId="0" applyNumberFormat="1" applyFont="1" applyFill="1" applyBorder="1" applyAlignment="1" applyProtection="1">
      <alignment horizontal="left"/>
      <protection locked="0"/>
    </xf>
    <xf numFmtId="2" fontId="15" fillId="5" borderId="11" xfId="7" applyNumberFormat="1" applyFont="1" applyFill="1" applyBorder="1"/>
    <xf numFmtId="10" fontId="16" fillId="5" borderId="11" xfId="7" applyNumberFormat="1" applyFont="1" applyFill="1" applyBorder="1"/>
    <xf numFmtId="38" fontId="15" fillId="4" borderId="11" xfId="1" applyNumberFormat="1" applyFont="1" applyFill="1" applyBorder="1"/>
    <xf numFmtId="38" fontId="16" fillId="5" borderId="11" xfId="7" applyNumberFormat="1" applyFont="1" applyFill="1" applyBorder="1" applyProtection="1"/>
    <xf numFmtId="38" fontId="16" fillId="3" borderId="11" xfId="7" applyNumberFormat="1" applyFont="1" applyFill="1" applyBorder="1" applyProtection="1"/>
    <xf numFmtId="38" fontId="16" fillId="2" borderId="11" xfId="7" applyNumberFormat="1" applyFont="1" applyFill="1" applyBorder="1" applyProtection="1"/>
    <xf numFmtId="1" fontId="16" fillId="0" borderId="14" xfId="7" applyFont="1" applyBorder="1" applyAlignment="1" applyProtection="1">
      <alignment horizontal="left"/>
      <protection locked="0"/>
    </xf>
    <xf numFmtId="38" fontId="15" fillId="0" borderId="20" xfId="1" applyNumberFormat="1" applyFont="1" applyBorder="1"/>
    <xf numFmtId="38" fontId="16" fillId="3" borderId="14" xfId="7" applyNumberFormat="1" applyFont="1" applyFill="1" applyBorder="1" applyProtection="1"/>
    <xf numFmtId="1" fontId="15" fillId="0" borderId="0" xfId="7" applyFont="1" applyAlignment="1">
      <alignment horizontal="left"/>
    </xf>
    <xf numFmtId="1" fontId="15" fillId="0" borderId="23" xfId="7" applyFont="1" applyBorder="1" applyAlignment="1">
      <alignment horizontal="left"/>
    </xf>
    <xf numFmtId="0" fontId="0" fillId="0" borderId="23" xfId="0" applyBorder="1"/>
    <xf numFmtId="170" fontId="16" fillId="0" borderId="0" xfId="2" applyNumberFormat="1" applyFont="1" applyBorder="1"/>
    <xf numFmtId="38" fontId="15" fillId="0" borderId="16" xfId="7" applyNumberFormat="1" applyFont="1" applyBorder="1"/>
    <xf numFmtId="38" fontId="15" fillId="0" borderId="17" xfId="7" applyNumberFormat="1" applyFont="1" applyBorder="1"/>
    <xf numFmtId="0" fontId="0" fillId="0" borderId="0" xfId="0" applyAlignment="1">
      <alignment horizontal="center"/>
    </xf>
    <xf numFmtId="171" fontId="16" fillId="0" borderId="0" xfId="2" applyNumberFormat="1" applyFont="1"/>
    <xf numFmtId="9" fontId="15" fillId="0" borderId="0" xfId="2" applyFont="1"/>
    <xf numFmtId="9" fontId="16" fillId="0" borderId="0" xfId="2" applyFont="1"/>
    <xf numFmtId="0" fontId="0" fillId="0" borderId="0" xfId="0" applyBorder="1"/>
    <xf numFmtId="167" fontId="16" fillId="0" borderId="0" xfId="7" applyNumberFormat="1" applyFont="1"/>
    <xf numFmtId="1" fontId="16" fillId="0" borderId="7" xfId="7" applyFont="1" applyBorder="1" applyAlignment="1" applyProtection="1">
      <alignment horizontal="left"/>
      <protection locked="0"/>
    </xf>
    <xf numFmtId="1" fontId="16" fillId="0" borderId="8" xfId="7" applyFont="1" applyBorder="1" applyAlignment="1" applyProtection="1">
      <alignment horizontal="center"/>
      <protection locked="0"/>
    </xf>
    <xf numFmtId="1" fontId="16" fillId="0" borderId="8" xfId="7" applyFont="1" applyBorder="1" applyAlignment="1" applyProtection="1">
      <alignment horizontal="left"/>
      <protection locked="0"/>
    </xf>
    <xf numFmtId="2" fontId="15" fillId="0" borderId="8" xfId="7" applyNumberFormat="1" applyFont="1" applyBorder="1"/>
    <xf numFmtId="10" fontId="16" fillId="0" borderId="8" xfId="7" applyNumberFormat="1" applyFont="1" applyBorder="1"/>
    <xf numFmtId="38" fontId="15" fillId="0" borderId="8" xfId="1" applyNumberFormat="1" applyFont="1" applyBorder="1"/>
    <xf numFmtId="38" fontId="16" fillId="0" borderId="8" xfId="7" applyNumberFormat="1" applyFont="1" applyBorder="1" applyProtection="1"/>
    <xf numFmtId="38" fontId="16" fillId="3" borderId="8" xfId="7" applyNumberFormat="1" applyFont="1" applyFill="1" applyBorder="1" applyProtection="1"/>
    <xf numFmtId="1" fontId="16" fillId="0" borderId="24" xfId="7" applyFont="1" applyFill="1" applyBorder="1" applyProtection="1">
      <protection locked="0"/>
    </xf>
    <xf numFmtId="1" fontId="16" fillId="0" borderId="25" xfId="7" applyFont="1" applyFill="1" applyBorder="1" applyAlignment="1" applyProtection="1">
      <alignment horizontal="center"/>
      <protection locked="0"/>
    </xf>
    <xf numFmtId="1" fontId="16" fillId="0" borderId="25" xfId="7" applyFont="1" applyFill="1" applyBorder="1" applyProtection="1">
      <protection locked="0"/>
    </xf>
    <xf numFmtId="2" fontId="15" fillId="0" borderId="25" xfId="7" applyNumberFormat="1" applyFont="1" applyBorder="1"/>
    <xf numFmtId="172" fontId="15" fillId="0" borderId="25" xfId="7" applyNumberFormat="1" applyFont="1" applyBorder="1"/>
    <xf numFmtId="10" fontId="16" fillId="0" borderId="25" xfId="7" applyNumberFormat="1" applyFont="1" applyBorder="1"/>
    <xf numFmtId="38" fontId="15" fillId="0" borderId="25" xfId="1" applyNumberFormat="1" applyFont="1" applyBorder="1"/>
    <xf numFmtId="38" fontId="16" fillId="0" borderId="25" xfId="7" applyNumberFormat="1" applyFont="1" applyBorder="1" applyProtection="1"/>
    <xf numFmtId="1" fontId="15" fillId="0" borderId="23" xfId="7" applyFont="1" applyBorder="1"/>
    <xf numFmtId="10" fontId="15" fillId="0" borderId="23" xfId="7" applyNumberFormat="1" applyFont="1" applyBorder="1"/>
    <xf numFmtId="38" fontId="15" fillId="0" borderId="31" xfId="7" applyNumberFormat="1" applyFont="1" applyBorder="1"/>
    <xf numFmtId="38" fontId="15" fillId="0" borderId="21" xfId="7" applyNumberFormat="1" applyFont="1" applyBorder="1"/>
    <xf numFmtId="1" fontId="15" fillId="0" borderId="0" xfId="7" applyFont="1"/>
    <xf numFmtId="38" fontId="15" fillId="0" borderId="32" xfId="7" applyNumberFormat="1" applyFont="1" applyBorder="1"/>
    <xf numFmtId="38" fontId="0" fillId="0" borderId="0" xfId="1" applyNumberFormat="1" applyFont="1" applyBorder="1"/>
    <xf numFmtId="170" fontId="0" fillId="0" borderId="0" xfId="2" applyNumberFormat="1" applyFont="1" applyBorder="1"/>
    <xf numFmtId="38" fontId="0" fillId="0" borderId="0" xfId="0" applyNumberFormat="1" applyBorder="1"/>
    <xf numFmtId="38" fontId="16" fillId="0" borderId="0" xfId="7" applyNumberFormat="1" applyFont="1" applyBorder="1" applyProtection="1">
      <protection locked="0"/>
    </xf>
    <xf numFmtId="38" fontId="0" fillId="0" borderId="0" xfId="0" applyNumberFormat="1"/>
    <xf numFmtId="0" fontId="0" fillId="0" borderId="0" xfId="0" applyFill="1" applyBorder="1"/>
    <xf numFmtId="38" fontId="0" fillId="0" borderId="0" xfId="1" applyNumberFormat="1" applyFont="1" applyFill="1" applyBorder="1"/>
    <xf numFmtId="0" fontId="0" fillId="0" borderId="0" xfId="0" applyFill="1"/>
    <xf numFmtId="9" fontId="0" fillId="0" borderId="0" xfId="0" applyNumberFormat="1"/>
    <xf numFmtId="0" fontId="21" fillId="0" borderId="0" xfId="9" applyFont="1" applyBorder="1"/>
    <xf numFmtId="0" fontId="21" fillId="0" borderId="0" xfId="9" applyFont="1"/>
    <xf numFmtId="0" fontId="20" fillId="0" borderId="33" xfId="9" applyFont="1" applyBorder="1"/>
    <xf numFmtId="0" fontId="20" fillId="0" borderId="33" xfId="9" applyFont="1" applyBorder="1" applyAlignment="1" applyProtection="1">
      <alignment horizontal="left"/>
    </xf>
    <xf numFmtId="0" fontId="20" fillId="0" borderId="33" xfId="9" applyFont="1" applyBorder="1" applyAlignment="1">
      <alignment horizontal="right"/>
    </xf>
    <xf numFmtId="0" fontId="21" fillId="0" borderId="33" xfId="9" applyFont="1" applyBorder="1" applyAlignment="1">
      <alignment horizontal="center"/>
    </xf>
    <xf numFmtId="0" fontId="21" fillId="0" borderId="21" xfId="9" applyFont="1" applyBorder="1" applyAlignment="1">
      <alignment horizontal="center"/>
    </xf>
    <xf numFmtId="0" fontId="20" fillId="0" borderId="0" xfId="9" applyFont="1" applyAlignment="1" applyProtection="1">
      <alignment horizontal="left"/>
    </xf>
    <xf numFmtId="0" fontId="23" fillId="0" borderId="0" xfId="9" applyFont="1" applyAlignment="1" applyProtection="1">
      <alignment horizontal="left"/>
    </xf>
    <xf numFmtId="173" fontId="24" fillId="7" borderId="34" xfId="9" applyNumberFormat="1" applyFont="1" applyFill="1" applyBorder="1" applyProtection="1"/>
    <xf numFmtId="0" fontId="21" fillId="0" borderId="0" xfId="9" applyFont="1" applyFill="1"/>
    <xf numFmtId="0" fontId="21" fillId="0" borderId="0" xfId="9" applyFont="1" applyAlignment="1" applyProtection="1">
      <alignment horizontal="left"/>
    </xf>
    <xf numFmtId="0" fontId="24" fillId="0" borderId="0" xfId="9" applyFont="1" applyAlignment="1" applyProtection="1">
      <alignment horizontal="right"/>
    </xf>
    <xf numFmtId="3" fontId="24" fillId="0" borderId="0" xfId="9" applyNumberFormat="1" applyFont="1" applyFill="1" applyAlignment="1" applyProtection="1">
      <alignment horizontal="right"/>
      <protection locked="0"/>
    </xf>
    <xf numFmtId="3" fontId="21" fillId="0" borderId="0" xfId="9" applyNumberFormat="1" applyFont="1" applyFill="1"/>
    <xf numFmtId="3" fontId="21" fillId="0" borderId="0" xfId="9" applyNumberFormat="1" applyFont="1"/>
    <xf numFmtId="0" fontId="24" fillId="7" borderId="0" xfId="9" applyFont="1" applyFill="1" applyAlignment="1">
      <alignment horizontal="right"/>
    </xf>
    <xf numFmtId="0" fontId="21" fillId="0" borderId="35" xfId="9" applyFont="1" applyBorder="1" applyAlignment="1" applyProtection="1">
      <alignment horizontal="left"/>
    </xf>
    <xf numFmtId="0" fontId="21" fillId="0" borderId="1" xfId="9" applyFont="1" applyBorder="1" applyAlignment="1" applyProtection="1">
      <alignment horizontal="left"/>
    </xf>
    <xf numFmtId="0" fontId="24" fillId="7" borderId="1" xfId="9" applyFont="1" applyFill="1" applyBorder="1" applyAlignment="1" applyProtection="1">
      <alignment horizontal="right"/>
    </xf>
    <xf numFmtId="3" fontId="21" fillId="0" borderId="1" xfId="9" applyNumberFormat="1" applyFont="1" applyFill="1" applyBorder="1"/>
    <xf numFmtId="0" fontId="21" fillId="0" borderId="1" xfId="9" applyFont="1" applyFill="1" applyBorder="1"/>
    <xf numFmtId="0" fontId="21" fillId="0" borderId="1" xfId="9" applyFont="1" applyBorder="1"/>
    <xf numFmtId="0" fontId="21" fillId="0" borderId="36" xfId="9" applyFont="1" applyFill="1" applyBorder="1"/>
    <xf numFmtId="0" fontId="21" fillId="0" borderId="0" xfId="9" applyFont="1" applyBorder="1" applyAlignment="1" applyProtection="1">
      <alignment horizontal="left"/>
    </xf>
    <xf numFmtId="0" fontId="24" fillId="7" borderId="0" xfId="9" applyFont="1" applyFill="1" applyBorder="1" applyAlignment="1" applyProtection="1">
      <alignment horizontal="right"/>
    </xf>
    <xf numFmtId="3" fontId="21" fillId="0" borderId="0" xfId="9" applyNumberFormat="1" applyFont="1" applyFill="1" applyBorder="1"/>
    <xf numFmtId="0" fontId="21" fillId="0" borderId="0" xfId="9" applyFont="1" applyFill="1" applyBorder="1"/>
    <xf numFmtId="0" fontId="24" fillId="0" borderId="0" xfId="9" applyFont="1" applyBorder="1"/>
    <xf numFmtId="0" fontId="24" fillId="0" borderId="0" xfId="9" applyFont="1" applyBorder="1" applyAlignment="1" applyProtection="1">
      <alignment horizontal="left"/>
    </xf>
    <xf numFmtId="0" fontId="22" fillId="0" borderId="0" xfId="9" applyFont="1" applyBorder="1" applyAlignment="1" applyProtection="1">
      <alignment horizontal="left"/>
    </xf>
    <xf numFmtId="0" fontId="24" fillId="0" borderId="0" xfId="9" applyFont="1" applyBorder="1" applyAlignment="1">
      <alignment horizontal="right"/>
    </xf>
    <xf numFmtId="174" fontId="24" fillId="0" borderId="21" xfId="10" applyNumberFormat="1" applyFont="1" applyFill="1" applyBorder="1" applyProtection="1"/>
    <xf numFmtId="174" fontId="24" fillId="0" borderId="0" xfId="10" applyNumberFormat="1" applyFont="1" applyFill="1" applyBorder="1" applyProtection="1"/>
    <xf numFmtId="0" fontId="24" fillId="7" borderId="0" xfId="9" applyFont="1" applyFill="1" applyAlignment="1" applyProtection="1">
      <alignment horizontal="right"/>
    </xf>
    <xf numFmtId="3" fontId="24" fillId="0" borderId="0" xfId="9" applyNumberFormat="1" applyFont="1" applyFill="1"/>
    <xf numFmtId="0" fontId="20" fillId="0" borderId="37" xfId="9" applyFont="1" applyBorder="1"/>
    <xf numFmtId="0" fontId="20" fillId="0" borderId="37" xfId="9" applyFont="1" applyBorder="1" applyAlignment="1" applyProtection="1">
      <alignment horizontal="left"/>
    </xf>
    <xf numFmtId="0" fontId="20" fillId="0" borderId="37" xfId="9" applyFont="1" applyBorder="1" applyAlignment="1">
      <alignment horizontal="right"/>
    </xf>
    <xf numFmtId="3" fontId="24" fillId="0" borderId="33" xfId="9" applyNumberFormat="1" applyFont="1" applyBorder="1" applyProtection="1"/>
    <xf numFmtId="0" fontId="20" fillId="0" borderId="0" xfId="9" applyFont="1" applyBorder="1"/>
    <xf numFmtId="0" fontId="20" fillId="0" borderId="0" xfId="9" applyFont="1" applyBorder="1" applyAlignment="1" applyProtection="1">
      <alignment horizontal="left"/>
    </xf>
    <xf numFmtId="0" fontId="20" fillId="0" borderId="0" xfId="9" applyFont="1" applyBorder="1" applyAlignment="1">
      <alignment horizontal="right"/>
    </xf>
    <xf numFmtId="3" fontId="22" fillId="0" borderId="38" xfId="9" applyNumberFormat="1" applyFont="1" applyBorder="1" applyProtection="1"/>
    <xf numFmtId="3" fontId="22" fillId="0" borderId="0" xfId="9" applyNumberFormat="1" applyFont="1" applyBorder="1" applyProtection="1"/>
    <xf numFmtId="0" fontId="21" fillId="0" borderId="0" xfId="9" applyFont="1" applyAlignment="1">
      <alignment horizontal="right"/>
    </xf>
    <xf numFmtId="0" fontId="21" fillId="0" borderId="37" xfId="9" applyFont="1" applyBorder="1"/>
    <xf numFmtId="0" fontId="20" fillId="0" borderId="38" xfId="9" applyFont="1" applyBorder="1"/>
    <xf numFmtId="0" fontId="20" fillId="0" borderId="38" xfId="9" applyFont="1" applyBorder="1" applyAlignment="1" applyProtection="1">
      <alignment horizontal="left"/>
    </xf>
    <xf numFmtId="0" fontId="20" fillId="0" borderId="38" xfId="9" applyFont="1" applyBorder="1" applyAlignment="1">
      <alignment horizontal="right"/>
    </xf>
    <xf numFmtId="3" fontId="22" fillId="0" borderId="39" xfId="9" applyNumberFormat="1" applyFont="1" applyBorder="1" applyProtection="1"/>
    <xf numFmtId="3" fontId="24" fillId="0" borderId="39" xfId="9" applyNumberFormat="1" applyFont="1" applyBorder="1" applyProtection="1"/>
    <xf numFmtId="0" fontId="27" fillId="0" borderId="0" xfId="12" applyFont="1" applyProtection="1"/>
    <xf numFmtId="0" fontId="19" fillId="0" borderId="0" xfId="12" applyFont="1"/>
    <xf numFmtId="0" fontId="19" fillId="0" borderId="0" xfId="12" applyFont="1" applyFill="1" applyAlignment="1">
      <alignment horizontal="center"/>
    </xf>
    <xf numFmtId="8" fontId="19" fillId="0" borderId="0" xfId="5" applyFont="1"/>
    <xf numFmtId="8" fontId="19" fillId="0" borderId="0" xfId="5" applyFont="1" applyFill="1" applyProtection="1"/>
    <xf numFmtId="8" fontId="19" fillId="0" borderId="0" xfId="5" applyFont="1" applyFill="1"/>
    <xf numFmtId="49" fontId="27" fillId="0" borderId="0" xfId="12" applyNumberFormat="1" applyFont="1" applyProtection="1"/>
    <xf numFmtId="0" fontId="27" fillId="0" borderId="40" xfId="12" applyFont="1" applyBorder="1" applyAlignment="1" applyProtection="1">
      <alignment horizontal="left"/>
    </xf>
    <xf numFmtId="0" fontId="27" fillId="0" borderId="41" xfId="12" applyFont="1" applyBorder="1" applyAlignment="1" applyProtection="1">
      <alignment horizontal="left"/>
    </xf>
    <xf numFmtId="0" fontId="27" fillId="0" borderId="41" xfId="12" applyFont="1" applyBorder="1" applyAlignment="1">
      <alignment horizontal="center"/>
    </xf>
    <xf numFmtId="0" fontId="27" fillId="0" borderId="42" xfId="12" applyFont="1" applyFill="1" applyBorder="1" applyAlignment="1" applyProtection="1">
      <alignment horizontal="center"/>
    </xf>
    <xf numFmtId="17" fontId="27" fillId="0" borderId="0" xfId="12" applyNumberFormat="1" applyFont="1" applyAlignment="1" applyProtection="1">
      <alignment horizontal="right"/>
    </xf>
    <xf numFmtId="0" fontId="19" fillId="0" borderId="0" xfId="12" applyFont="1" applyAlignment="1">
      <alignment horizontal="right"/>
    </xf>
    <xf numFmtId="0" fontId="27" fillId="0" borderId="43" xfId="12" applyFont="1" applyBorder="1" applyAlignment="1" applyProtection="1">
      <alignment horizontal="left"/>
    </xf>
    <xf numFmtId="0" fontId="28" fillId="0" borderId="0" xfId="12" applyFont="1" applyBorder="1" applyAlignment="1" applyProtection="1">
      <alignment horizontal="left"/>
    </xf>
    <xf numFmtId="0" fontId="28" fillId="0" borderId="0" xfId="12" applyFont="1" applyBorder="1" applyAlignment="1">
      <alignment horizontal="right"/>
    </xf>
    <xf numFmtId="0" fontId="19" fillId="0" borderId="44" xfId="12" applyFont="1" applyFill="1" applyBorder="1" applyAlignment="1" applyProtection="1">
      <alignment horizontal="center"/>
    </xf>
    <xf numFmtId="8" fontId="28" fillId="0" borderId="45" xfId="5" applyFont="1" applyBorder="1" applyAlignment="1" applyProtection="1">
      <alignment horizontal="right"/>
    </xf>
    <xf numFmtId="8" fontId="28" fillId="0" borderId="27" xfId="5" applyFont="1" applyBorder="1" applyAlignment="1" applyProtection="1">
      <alignment horizontal="right"/>
    </xf>
    <xf numFmtId="8" fontId="28" fillId="0" borderId="46" xfId="5" applyFont="1" applyBorder="1" applyAlignment="1" applyProtection="1">
      <alignment horizontal="right"/>
    </xf>
    <xf numFmtId="17" fontId="28" fillId="0" borderId="0" xfId="12" applyNumberFormat="1" applyFont="1" applyAlignment="1" applyProtection="1">
      <alignment horizontal="right"/>
    </xf>
    <xf numFmtId="0" fontId="19" fillId="0" borderId="43" xfId="12" applyFont="1" applyBorder="1" applyAlignment="1" applyProtection="1">
      <alignment horizontal="left"/>
    </xf>
    <xf numFmtId="175" fontId="19" fillId="0" borderId="47" xfId="4" applyNumberFormat="1" applyFont="1" applyBorder="1" applyAlignment="1" applyProtection="1">
      <alignment horizontal="right"/>
    </xf>
    <xf numFmtId="175" fontId="19" fillId="0" borderId="23" xfId="4" applyNumberFormat="1" applyFont="1" applyBorder="1" applyAlignment="1" applyProtection="1">
      <alignment horizontal="right"/>
    </xf>
    <xf numFmtId="175" fontId="19" fillId="0" borderId="48" xfId="4" applyNumberFormat="1" applyFont="1" applyBorder="1" applyAlignment="1" applyProtection="1">
      <alignment horizontal="right"/>
    </xf>
    <xf numFmtId="0" fontId="19" fillId="0" borderId="43" xfId="12" applyFont="1" applyBorder="1"/>
    <xf numFmtId="0" fontId="19" fillId="0" borderId="0" xfId="12" applyFont="1" applyBorder="1"/>
    <xf numFmtId="0" fontId="19" fillId="0" borderId="44" xfId="12" applyFont="1" applyFill="1" applyBorder="1" applyAlignment="1">
      <alignment horizontal="center"/>
    </xf>
    <xf numFmtId="175" fontId="19" fillId="0" borderId="47" xfId="4" applyNumberFormat="1" applyFont="1" applyFill="1" applyBorder="1"/>
    <xf numFmtId="175" fontId="19" fillId="0" borderId="23" xfId="4" applyNumberFormat="1" applyFont="1" applyFill="1" applyBorder="1"/>
    <xf numFmtId="175" fontId="19" fillId="0" borderId="48" xfId="4" applyNumberFormat="1" applyFont="1" applyFill="1" applyBorder="1"/>
    <xf numFmtId="175" fontId="2" fillId="0" borderId="47" xfId="4" applyNumberFormat="1" applyFont="1" applyFill="1" applyBorder="1"/>
    <xf numFmtId="175" fontId="2" fillId="0" borderId="23" xfId="4" applyNumberFormat="1" applyFont="1" applyFill="1" applyBorder="1"/>
    <xf numFmtId="175" fontId="2" fillId="0" borderId="48" xfId="4" applyNumberFormat="1" applyFont="1" applyFill="1" applyBorder="1"/>
    <xf numFmtId="175" fontId="2" fillId="0" borderId="48" xfId="4" applyNumberFormat="1" applyFont="1" applyFill="1" applyBorder="1" applyProtection="1">
      <protection locked="0"/>
    </xf>
    <xf numFmtId="0" fontId="19" fillId="0" borderId="43" xfId="12" applyFont="1" applyBorder="1" applyProtection="1"/>
    <xf numFmtId="0" fontId="19" fillId="0" borderId="0" xfId="12" applyFont="1" applyBorder="1" applyProtection="1"/>
    <xf numFmtId="175" fontId="19" fillId="0" borderId="47" xfId="4" applyNumberFormat="1" applyFont="1" applyFill="1" applyBorder="1" applyProtection="1">
      <protection locked="0"/>
    </xf>
    <xf numFmtId="175" fontId="19" fillId="0" borderId="23" xfId="4" applyNumberFormat="1" applyFont="1" applyFill="1" applyBorder="1" applyProtection="1">
      <protection locked="0"/>
    </xf>
    <xf numFmtId="175" fontId="19" fillId="0" borderId="48" xfId="4" applyNumberFormat="1" applyFont="1" applyFill="1" applyBorder="1" applyProtection="1">
      <protection locked="0"/>
    </xf>
    <xf numFmtId="175" fontId="2" fillId="0" borderId="47" xfId="4" applyNumberFormat="1" applyFont="1" applyFill="1" applyBorder="1" applyProtection="1">
      <protection locked="0"/>
    </xf>
    <xf numFmtId="175" fontId="2" fillId="0" borderId="23" xfId="4" applyNumberFormat="1" applyFont="1" applyFill="1" applyBorder="1" applyProtection="1">
      <protection locked="0"/>
    </xf>
    <xf numFmtId="0" fontId="19" fillId="0" borderId="0" xfId="12" applyFont="1" applyProtection="1">
      <protection locked="0"/>
    </xf>
    <xf numFmtId="0" fontId="19" fillId="0" borderId="43" xfId="12" applyFont="1" applyBorder="1" applyAlignment="1">
      <alignment horizontal="left"/>
    </xf>
    <xf numFmtId="0" fontId="19" fillId="0" borderId="0" xfId="12" applyFont="1" applyBorder="1" applyAlignment="1">
      <alignment horizontal="left"/>
    </xf>
    <xf numFmtId="175" fontId="19" fillId="0" borderId="0" xfId="4" applyNumberFormat="1" applyFont="1" applyFill="1" applyBorder="1" applyProtection="1">
      <protection locked="0"/>
    </xf>
    <xf numFmtId="175" fontId="19" fillId="0" borderId="43" xfId="4" applyNumberFormat="1" applyFont="1" applyFill="1" applyBorder="1"/>
    <xf numFmtId="175" fontId="19" fillId="0" borderId="21" xfId="4" applyNumberFormat="1" applyFont="1" applyFill="1" applyBorder="1"/>
    <xf numFmtId="175" fontId="19" fillId="0" borderId="47" xfId="4" applyNumberFormat="1" applyFont="1" applyFill="1" applyBorder="1" applyAlignment="1" applyProtection="1">
      <alignment horizontal="right"/>
      <protection locked="0"/>
    </xf>
    <xf numFmtId="175" fontId="19" fillId="0" borderId="23" xfId="4" applyNumberFormat="1" applyFont="1" applyFill="1" applyBorder="1" applyAlignment="1" applyProtection="1">
      <alignment horizontal="right"/>
      <protection locked="0"/>
    </xf>
    <xf numFmtId="0" fontId="19" fillId="0" borderId="35" xfId="12" applyFont="1" applyBorder="1" applyProtection="1"/>
    <xf numFmtId="0" fontId="19" fillId="0" borderId="1" xfId="12" applyFont="1" applyBorder="1" applyProtection="1"/>
    <xf numFmtId="0" fontId="19" fillId="0" borderId="1" xfId="12" applyFont="1" applyBorder="1"/>
    <xf numFmtId="0" fontId="19" fillId="0" borderId="36" xfId="12" applyFont="1" applyFill="1" applyBorder="1" applyAlignment="1" applyProtection="1">
      <alignment horizontal="center"/>
    </xf>
    <xf numFmtId="175" fontId="19" fillId="0" borderId="49" xfId="4" applyNumberFormat="1" applyFont="1" applyFill="1" applyBorder="1" applyProtection="1">
      <protection locked="0"/>
    </xf>
    <xf numFmtId="175" fontId="19" fillId="0" borderId="2" xfId="4" applyNumberFormat="1" applyFont="1" applyFill="1" applyBorder="1" applyProtection="1">
      <protection locked="0"/>
    </xf>
    <xf numFmtId="175" fontId="19" fillId="0" borderId="50" xfId="4" applyNumberFormat="1" applyFont="1" applyFill="1" applyBorder="1"/>
    <xf numFmtId="175" fontId="19" fillId="0" borderId="50" xfId="4" applyNumberFormat="1" applyFont="1" applyFill="1" applyBorder="1" applyProtection="1">
      <protection locked="0"/>
    </xf>
    <xf numFmtId="175" fontId="2" fillId="0" borderId="49" xfId="4" applyNumberFormat="1" applyFont="1" applyFill="1" applyBorder="1" applyProtection="1">
      <protection locked="0"/>
    </xf>
    <xf numFmtId="175" fontId="2" fillId="0" borderId="2" xfId="4" applyNumberFormat="1" applyFont="1" applyFill="1" applyBorder="1" applyProtection="1">
      <protection locked="0"/>
    </xf>
    <xf numFmtId="175" fontId="2" fillId="0" borderId="50" xfId="4" applyNumberFormat="1" applyFont="1" applyFill="1" applyBorder="1" applyProtection="1">
      <protection locked="0"/>
    </xf>
    <xf numFmtId="0" fontId="27" fillId="0" borderId="0" xfId="12" applyFont="1" applyBorder="1" applyProtection="1"/>
    <xf numFmtId="0" fontId="27" fillId="0" borderId="51" xfId="12" applyFont="1" applyBorder="1" applyAlignment="1" applyProtection="1">
      <alignment horizontal="right"/>
    </xf>
    <xf numFmtId="0" fontId="19" fillId="0" borderId="52" xfId="12" applyFont="1" applyBorder="1"/>
    <xf numFmtId="175" fontId="27" fillId="0" borderId="53" xfId="12" applyNumberFormat="1" applyFont="1" applyFill="1" applyBorder="1" applyAlignment="1">
      <alignment horizontal="center"/>
    </xf>
    <xf numFmtId="175" fontId="27" fillId="0" borderId="54" xfId="4" applyNumberFormat="1" applyFont="1" applyBorder="1" applyProtection="1"/>
    <xf numFmtId="175" fontId="27" fillId="0" borderId="52" xfId="4" applyNumberFormat="1" applyFont="1" applyBorder="1" applyProtection="1"/>
    <xf numFmtId="175" fontId="27" fillId="0" borderId="53" xfId="4" applyNumberFormat="1" applyFont="1" applyBorder="1" applyProtection="1"/>
    <xf numFmtId="0" fontId="27" fillId="0" borderId="0" xfId="12" applyFont="1" applyFill="1" applyBorder="1" applyAlignment="1">
      <alignment horizontal="center"/>
    </xf>
    <xf numFmtId="8" fontId="19" fillId="0" borderId="0" xfId="5" applyFont="1" applyBorder="1" applyProtection="1"/>
    <xf numFmtId="8" fontId="19" fillId="0" borderId="0" xfId="5" applyFont="1" applyFill="1" applyBorder="1" applyProtection="1"/>
    <xf numFmtId="0" fontId="19" fillId="0" borderId="0" xfId="12" applyFont="1" applyFill="1" applyBorder="1" applyAlignment="1">
      <alignment horizontal="center"/>
    </xf>
    <xf numFmtId="8" fontId="19" fillId="0" borderId="0" xfId="5" applyFont="1" applyBorder="1"/>
    <xf numFmtId="8" fontId="19" fillId="0" borderId="0" xfId="5" applyFont="1" applyFill="1" applyBorder="1"/>
    <xf numFmtId="0" fontId="27" fillId="0" borderId="43" xfId="12" applyFont="1" applyBorder="1"/>
    <xf numFmtId="175" fontId="19" fillId="0" borderId="47" xfId="4" applyNumberFormat="1" applyFont="1" applyFill="1" applyBorder="1" applyAlignment="1" applyProtection="1">
      <alignment horizontal="right"/>
    </xf>
    <xf numFmtId="175" fontId="19" fillId="0" borderId="23" xfId="4" applyNumberFormat="1" applyFont="1" applyFill="1" applyBorder="1" applyAlignment="1" applyProtection="1">
      <alignment horizontal="right"/>
    </xf>
    <xf numFmtId="175" fontId="19" fillId="0" borderId="48" xfId="4" applyNumberFormat="1" applyFont="1" applyFill="1" applyBorder="1" applyAlignment="1" applyProtection="1">
      <alignment horizontal="right"/>
    </xf>
    <xf numFmtId="175" fontId="2" fillId="0" borderId="47" xfId="4" applyNumberFormat="1" applyFont="1" applyFill="1" applyBorder="1" applyAlignment="1" applyProtection="1">
      <alignment horizontal="right"/>
    </xf>
    <xf numFmtId="175" fontId="2" fillId="0" borderId="23" xfId="4" applyNumberFormat="1" applyFont="1" applyFill="1" applyBorder="1" applyAlignment="1" applyProtection="1">
      <alignment horizontal="right"/>
    </xf>
    <xf numFmtId="175" fontId="2" fillId="0" borderId="48" xfId="4" applyNumberFormat="1" applyFont="1" applyFill="1" applyBorder="1" applyAlignment="1" applyProtection="1">
      <alignment horizontal="right"/>
    </xf>
    <xf numFmtId="175" fontId="19" fillId="0" borderId="48" xfId="4" applyNumberFormat="1" applyFont="1" applyFill="1" applyBorder="1" applyAlignment="1" applyProtection="1">
      <alignment horizontal="right"/>
      <protection locked="0"/>
    </xf>
    <xf numFmtId="0" fontId="19" fillId="0" borderId="0" xfId="12" applyFont="1" applyFill="1" applyAlignment="1">
      <alignment horizontal="right"/>
    </xf>
    <xf numFmtId="8" fontId="19" fillId="0" borderId="0" xfId="5" applyFont="1" applyAlignment="1">
      <alignment horizontal="right"/>
    </xf>
    <xf numFmtId="8" fontId="19" fillId="0" borderId="0" xfId="5" applyFont="1" applyFill="1" applyAlignment="1">
      <alignment horizontal="right"/>
    </xf>
    <xf numFmtId="0" fontId="3" fillId="0" borderId="0" xfId="0" applyFont="1" applyAlignment="1">
      <alignment horizontal="center"/>
    </xf>
    <xf numFmtId="10" fontId="29" fillId="0" borderId="19" xfId="7" applyNumberFormat="1" applyFont="1" applyBorder="1"/>
    <xf numFmtId="10" fontId="29" fillId="0" borderId="11" xfId="7" applyNumberFormat="1" applyFont="1" applyBorder="1"/>
    <xf numFmtId="10" fontId="29" fillId="0" borderId="14" xfId="7" applyNumberFormat="1" applyFont="1" applyBorder="1"/>
    <xf numFmtId="10" fontId="29" fillId="0" borderId="8" xfId="7" applyNumberFormat="1" applyFont="1" applyBorder="1"/>
    <xf numFmtId="10" fontId="29" fillId="0" borderId="25" xfId="7" applyNumberFormat="1" applyFont="1" applyBorder="1"/>
    <xf numFmtId="0" fontId="3" fillId="0" borderId="22" xfId="0" applyFont="1" applyFill="1" applyBorder="1" applyAlignment="1">
      <alignment horizontal="right"/>
    </xf>
    <xf numFmtId="38" fontId="3" fillId="0" borderId="22" xfId="1" applyNumberFormat="1" applyFont="1" applyFill="1" applyBorder="1"/>
    <xf numFmtId="0" fontId="4" fillId="0" borderId="0" xfId="13" applyFont="1" applyBorder="1"/>
    <xf numFmtId="0" fontId="4" fillId="0" borderId="0" xfId="13" applyFont="1"/>
    <xf numFmtId="0" fontId="3" fillId="0" borderId="33" xfId="13" applyFont="1" applyBorder="1"/>
    <xf numFmtId="0" fontId="3" fillId="0" borderId="33" xfId="13" applyFont="1" applyBorder="1" applyAlignment="1" applyProtection="1">
      <alignment horizontal="left"/>
    </xf>
    <xf numFmtId="0" fontId="3" fillId="0" borderId="33" xfId="13" applyFont="1" applyBorder="1" applyAlignment="1">
      <alignment horizontal="right"/>
    </xf>
    <xf numFmtId="0" fontId="4" fillId="0" borderId="33" xfId="13" applyFont="1" applyBorder="1" applyAlignment="1">
      <alignment horizontal="center"/>
    </xf>
    <xf numFmtId="0" fontId="4" fillId="0" borderId="21" xfId="13" applyFont="1" applyBorder="1" applyAlignment="1">
      <alignment horizontal="center"/>
    </xf>
    <xf numFmtId="0" fontId="3" fillId="0" borderId="0" xfId="13" applyFont="1" applyAlignment="1" applyProtection="1">
      <alignment horizontal="left"/>
    </xf>
    <xf numFmtId="0" fontId="34" fillId="0" borderId="0" xfId="13" applyFont="1" applyAlignment="1" applyProtection="1">
      <alignment horizontal="left"/>
    </xf>
    <xf numFmtId="173" fontId="35" fillId="7" borderId="34" xfId="13" applyNumberFormat="1" applyFont="1" applyFill="1" applyBorder="1" applyProtection="1"/>
    <xf numFmtId="0" fontId="4" fillId="0" borderId="0" xfId="13" applyFont="1" applyFill="1"/>
    <xf numFmtId="0" fontId="4" fillId="0" borderId="0" xfId="13" applyFont="1" applyAlignment="1" applyProtection="1">
      <alignment horizontal="left"/>
    </xf>
    <xf numFmtId="0" fontId="35" fillId="0" borderId="0" xfId="13" applyFont="1" applyAlignment="1" applyProtection="1">
      <alignment horizontal="right"/>
    </xf>
    <xf numFmtId="3" fontId="35" fillId="0" borderId="0" xfId="13" applyNumberFormat="1" applyFont="1" applyFill="1" applyAlignment="1" applyProtection="1">
      <alignment horizontal="right"/>
      <protection locked="0"/>
    </xf>
    <xf numFmtId="3" fontId="4" fillId="0" borderId="0" xfId="13" applyNumberFormat="1" applyFont="1" applyFill="1"/>
    <xf numFmtId="3" fontId="4" fillId="0" borderId="0" xfId="13" applyNumberFormat="1" applyFont="1"/>
    <xf numFmtId="0" fontId="35" fillId="7" borderId="0" xfId="13" applyFont="1" applyFill="1" applyAlignment="1">
      <alignment horizontal="right"/>
    </xf>
    <xf numFmtId="0" fontId="4" fillId="0" borderId="35" xfId="13" applyFont="1" applyBorder="1" applyAlignment="1" applyProtection="1">
      <alignment horizontal="left"/>
    </xf>
    <xf numFmtId="0" fontId="4" fillId="0" borderId="1" xfId="13" applyFont="1" applyBorder="1" applyAlignment="1" applyProtection="1">
      <alignment horizontal="left"/>
    </xf>
    <xf numFmtId="0" fontId="35" fillId="7" borderId="1" xfId="13" applyFont="1" applyFill="1" applyBorder="1" applyAlignment="1" applyProtection="1">
      <alignment horizontal="right"/>
    </xf>
    <xf numFmtId="3" fontId="4" fillId="0" borderId="1" xfId="13" applyNumberFormat="1" applyFont="1" applyFill="1" applyBorder="1"/>
    <xf numFmtId="0" fontId="4" fillId="0" borderId="1" xfId="13" applyFont="1" applyFill="1" applyBorder="1"/>
    <xf numFmtId="0" fontId="4" fillId="0" borderId="1" xfId="13" applyFont="1" applyBorder="1"/>
    <xf numFmtId="0" fontId="4" fillId="0" borderId="36" xfId="13" applyFont="1" applyFill="1" applyBorder="1"/>
    <xf numFmtId="0" fontId="4" fillId="0" borderId="0" xfId="13" applyFont="1" applyBorder="1" applyAlignment="1" applyProtection="1">
      <alignment horizontal="left"/>
    </xf>
    <xf numFmtId="0" fontId="35" fillId="7" borderId="0" xfId="13" applyFont="1" applyFill="1" applyBorder="1" applyAlignment="1" applyProtection="1">
      <alignment horizontal="right"/>
    </xf>
    <xf numFmtId="3" fontId="4" fillId="0" borderId="0" xfId="13" applyNumberFormat="1" applyFont="1" applyFill="1" applyBorder="1"/>
    <xf numFmtId="0" fontId="4" fillId="0" borderId="0" xfId="13" applyFont="1" applyFill="1" applyBorder="1"/>
    <xf numFmtId="0" fontId="35" fillId="0" borderId="0" xfId="13" applyFont="1" applyBorder="1"/>
    <xf numFmtId="0" fontId="35" fillId="0" borderId="0" xfId="13" applyFont="1" applyBorder="1" applyAlignment="1" applyProtection="1">
      <alignment horizontal="left"/>
    </xf>
    <xf numFmtId="0" fontId="33" fillId="0" borderId="0" xfId="13" applyFont="1" applyBorder="1" applyAlignment="1" applyProtection="1">
      <alignment horizontal="left"/>
    </xf>
    <xf numFmtId="0" fontId="35" fillId="0" borderId="0" xfId="13" applyFont="1" applyBorder="1" applyAlignment="1">
      <alignment horizontal="right"/>
    </xf>
    <xf numFmtId="174" fontId="35" fillId="0" borderId="21" xfId="10" applyNumberFormat="1" applyFont="1" applyFill="1" applyBorder="1" applyProtection="1"/>
    <xf numFmtId="174" fontId="35" fillId="0" borderId="0" xfId="10" applyNumberFormat="1" applyFont="1" applyFill="1" applyBorder="1" applyProtection="1"/>
    <xf numFmtId="0" fontId="35" fillId="7" borderId="0" xfId="13" applyFont="1" applyFill="1" applyAlignment="1" applyProtection="1">
      <alignment horizontal="right"/>
    </xf>
    <xf numFmtId="3" fontId="35" fillId="0" borderId="0" xfId="13" applyNumberFormat="1" applyFont="1" applyFill="1"/>
    <xf numFmtId="0" fontId="3" fillId="0" borderId="37" xfId="13" applyFont="1" applyBorder="1"/>
    <xf numFmtId="0" fontId="3" fillId="0" borderId="37" xfId="13" applyFont="1" applyBorder="1" applyAlignment="1" applyProtection="1">
      <alignment horizontal="left"/>
    </xf>
    <xf numFmtId="0" fontId="3" fillId="0" borderId="37" xfId="13" applyFont="1" applyBorder="1" applyAlignment="1">
      <alignment horizontal="right"/>
    </xf>
    <xf numFmtId="3" fontId="35" fillId="0" borderId="33" xfId="13" applyNumberFormat="1" applyFont="1" applyBorder="1" applyProtection="1"/>
    <xf numFmtId="0" fontId="3" fillId="0" borderId="0" xfId="13" applyFont="1" applyBorder="1"/>
    <xf numFmtId="0" fontId="3" fillId="0" borderId="0" xfId="13" applyFont="1" applyBorder="1" applyAlignment="1" applyProtection="1">
      <alignment horizontal="left"/>
    </xf>
    <xf numFmtId="0" fontId="3" fillId="0" borderId="0" xfId="13" applyFont="1" applyBorder="1" applyAlignment="1">
      <alignment horizontal="right"/>
    </xf>
    <xf numFmtId="3" fontId="33" fillId="0" borderId="38" xfId="13" applyNumberFormat="1" applyFont="1" applyBorder="1" applyProtection="1"/>
    <xf numFmtId="3" fontId="33" fillId="0" borderId="0" xfId="13" applyNumberFormat="1" applyFont="1" applyBorder="1" applyProtection="1"/>
    <xf numFmtId="0" fontId="4" fillId="0" borderId="0" xfId="13" applyFont="1" applyAlignment="1">
      <alignment horizontal="right"/>
    </xf>
    <xf numFmtId="0" fontId="4" fillId="0" borderId="37" xfId="13" applyFont="1" applyBorder="1"/>
    <xf numFmtId="0" fontId="3" fillId="0" borderId="38" xfId="13" applyFont="1" applyBorder="1"/>
    <xf numFmtId="0" fontId="3" fillId="0" borderId="38" xfId="13" applyFont="1" applyBorder="1" applyAlignment="1" applyProtection="1">
      <alignment horizontal="left"/>
    </xf>
    <xf numFmtId="0" fontId="3" fillId="0" borderId="38" xfId="13" applyFont="1" applyBorder="1" applyAlignment="1">
      <alignment horizontal="right"/>
    </xf>
    <xf numFmtId="3" fontId="33" fillId="0" borderId="39" xfId="13" applyNumberFormat="1" applyFont="1" applyBorder="1" applyProtection="1"/>
    <xf numFmtId="3" fontId="35" fillId="0" borderId="39" xfId="13" applyNumberFormat="1" applyFont="1" applyBorder="1" applyProtection="1"/>
    <xf numFmtId="175" fontId="1" fillId="0" borderId="47" xfId="4" applyNumberFormat="1" applyFont="1" applyFill="1" applyBorder="1"/>
    <xf numFmtId="175" fontId="1" fillId="0" borderId="23" xfId="4" applyNumberFormat="1" applyFont="1" applyFill="1" applyBorder="1"/>
    <xf numFmtId="175" fontId="1" fillId="0" borderId="48" xfId="4" applyNumberFormat="1" applyFont="1" applyFill="1" applyBorder="1"/>
    <xf numFmtId="175" fontId="1" fillId="0" borderId="48" xfId="4" applyNumberFormat="1" applyFont="1" applyFill="1" applyBorder="1" applyProtection="1">
      <protection locked="0"/>
    </xf>
    <xf numFmtId="175" fontId="1" fillId="0" borderId="47" xfId="4" applyNumberFormat="1" applyFont="1" applyFill="1" applyBorder="1" applyProtection="1">
      <protection locked="0"/>
    </xf>
    <xf numFmtId="175" fontId="1" fillId="0" borderId="23" xfId="4" applyNumberFormat="1" applyFont="1" applyFill="1" applyBorder="1" applyProtection="1">
      <protection locked="0"/>
    </xf>
    <xf numFmtId="175" fontId="1" fillId="0" borderId="49" xfId="4" applyNumberFormat="1" applyFont="1" applyFill="1" applyBorder="1" applyProtection="1">
      <protection locked="0"/>
    </xf>
    <xf numFmtId="175" fontId="1" fillId="0" borderId="2" xfId="4" applyNumberFormat="1" applyFont="1" applyFill="1" applyBorder="1" applyProtection="1">
      <protection locked="0"/>
    </xf>
    <xf numFmtId="175" fontId="1" fillId="0" borderId="50" xfId="4" applyNumberFormat="1" applyFont="1" applyFill="1" applyBorder="1" applyProtection="1">
      <protection locked="0"/>
    </xf>
    <xf numFmtId="175" fontId="1" fillId="0" borderId="47" xfId="4" applyNumberFormat="1" applyFont="1" applyFill="1" applyBorder="1" applyAlignment="1" applyProtection="1">
      <alignment horizontal="right"/>
    </xf>
    <xf numFmtId="175" fontId="1" fillId="0" borderId="23" xfId="4" applyNumberFormat="1" applyFont="1" applyFill="1" applyBorder="1" applyAlignment="1" applyProtection="1">
      <alignment horizontal="right"/>
    </xf>
    <xf numFmtId="175" fontId="1" fillId="0" borderId="48" xfId="4" applyNumberFormat="1" applyFont="1" applyFill="1" applyBorder="1" applyAlignment="1" applyProtection="1">
      <alignment horizontal="right"/>
    </xf>
    <xf numFmtId="3" fontId="15" fillId="6" borderId="19" xfId="7" applyNumberFormat="1" applyFont="1" applyFill="1" applyBorder="1"/>
    <xf numFmtId="3" fontId="15" fillId="6" borderId="11" xfId="7" applyNumberFormat="1" applyFont="1" applyFill="1" applyBorder="1"/>
    <xf numFmtId="3" fontId="15" fillId="6" borderId="14" xfId="7" applyNumberFormat="1" applyFont="1" applyFill="1" applyBorder="1"/>
    <xf numFmtId="3" fontId="15" fillId="6" borderId="23" xfId="7" applyNumberFormat="1" applyFont="1" applyFill="1" applyBorder="1"/>
    <xf numFmtId="3" fontId="15" fillId="8" borderId="11" xfId="7" applyNumberFormat="1" applyFont="1" applyFill="1" applyBorder="1"/>
    <xf numFmtId="3" fontId="15" fillId="8" borderId="14" xfId="7" applyNumberFormat="1" applyFont="1" applyFill="1" applyBorder="1"/>
    <xf numFmtId="3" fontId="15" fillId="8" borderId="23" xfId="7" applyNumberFormat="1" applyFont="1" applyFill="1" applyBorder="1"/>
    <xf numFmtId="3" fontId="15" fillId="8" borderId="0" xfId="7" applyNumberFormat="1" applyFont="1" applyFill="1" applyBorder="1"/>
    <xf numFmtId="3" fontId="15" fillId="8" borderId="8" xfId="7" applyNumberFormat="1" applyFont="1" applyFill="1" applyBorder="1"/>
    <xf numFmtId="3" fontId="15" fillId="8" borderId="25" xfId="7" applyNumberFormat="1" applyFont="1" applyFill="1" applyBorder="1"/>
    <xf numFmtId="3" fontId="22" fillId="8" borderId="23" xfId="9" applyNumberFormat="1" applyFont="1" applyFill="1" applyBorder="1" applyProtection="1"/>
    <xf numFmtId="3" fontId="22" fillId="8" borderId="33" xfId="9" applyNumberFormat="1" applyFont="1" applyFill="1" applyBorder="1" applyProtection="1"/>
    <xf numFmtId="3" fontId="33" fillId="8" borderId="23" xfId="13" applyNumberFormat="1" applyFont="1" applyFill="1" applyBorder="1" applyProtection="1"/>
    <xf numFmtId="3" fontId="33" fillId="8" borderId="33" xfId="13" applyNumberFormat="1" applyFont="1" applyFill="1" applyBorder="1" applyProtection="1"/>
    <xf numFmtId="3" fontId="22" fillId="6" borderId="23" xfId="9" applyNumberFormat="1" applyFont="1" applyFill="1" applyBorder="1" applyProtection="1"/>
    <xf numFmtId="3" fontId="22" fillId="6" borderId="33" xfId="9" applyNumberFormat="1" applyFont="1" applyFill="1" applyBorder="1" applyProtection="1"/>
    <xf numFmtId="3" fontId="33" fillId="6" borderId="23" xfId="13" applyNumberFormat="1" applyFont="1" applyFill="1" applyBorder="1" applyProtection="1"/>
    <xf numFmtId="3" fontId="33" fillId="6" borderId="33" xfId="13" applyNumberFormat="1" applyFont="1" applyFill="1" applyBorder="1" applyProtection="1"/>
    <xf numFmtId="164" fontId="3" fillId="6" borderId="5" xfId="3" applyNumberFormat="1" applyFont="1" applyFill="1" applyBorder="1" applyAlignment="1">
      <alignment horizontal="right"/>
    </xf>
    <xf numFmtId="164" fontId="3" fillId="6" borderId="8" xfId="3" applyNumberFormat="1" applyFont="1" applyFill="1" applyBorder="1" applyAlignment="1">
      <alignment horizontal="right"/>
    </xf>
    <xf numFmtId="164" fontId="3" fillId="6" borderId="11" xfId="3" applyNumberFormat="1" applyFont="1" applyFill="1" applyBorder="1" applyAlignment="1">
      <alignment horizontal="right"/>
    </xf>
    <xf numFmtId="164" fontId="3" fillId="6" borderId="11" xfId="1" applyNumberFormat="1" applyFont="1" applyFill="1" applyBorder="1"/>
    <xf numFmtId="164" fontId="3" fillId="6" borderId="14" xfId="1" applyNumberFormat="1" applyFont="1" applyFill="1" applyBorder="1"/>
    <xf numFmtId="38" fontId="3" fillId="6" borderId="16" xfId="1" applyNumberFormat="1" applyFont="1" applyFill="1" applyBorder="1"/>
    <xf numFmtId="164" fontId="3" fillId="8" borderId="11" xfId="1" applyNumberFormat="1" applyFont="1" applyFill="1" applyBorder="1"/>
    <xf numFmtId="164" fontId="3" fillId="8" borderId="19" xfId="1" applyNumberFormat="1" applyFont="1" applyFill="1" applyBorder="1"/>
    <xf numFmtId="164" fontId="3" fillId="8" borderId="8" xfId="1" applyNumberFormat="1" applyFont="1" applyFill="1" applyBorder="1"/>
    <xf numFmtId="164" fontId="3" fillId="8" borderId="14" xfId="1" applyNumberFormat="1" applyFont="1" applyFill="1" applyBorder="1"/>
    <xf numFmtId="164" fontId="3" fillId="8" borderId="16" xfId="1" applyNumberFormat="1" applyFont="1" applyFill="1" applyBorder="1"/>
    <xf numFmtId="38" fontId="3" fillId="8" borderId="0" xfId="1" applyNumberFormat="1" applyFont="1" applyFill="1" applyBorder="1"/>
    <xf numFmtId="38" fontId="3" fillId="8" borderId="0" xfId="1" applyNumberFormat="1" applyFont="1" applyFill="1"/>
    <xf numFmtId="3" fontId="4" fillId="0" borderId="6" xfId="2" applyNumberFormat="1" applyFont="1" applyBorder="1"/>
    <xf numFmtId="3" fontId="4" fillId="0" borderId="9" xfId="2" applyNumberFormat="1" applyFont="1" applyBorder="1"/>
    <xf numFmtId="3" fontId="4" fillId="0" borderId="12" xfId="2" applyNumberFormat="1" applyFont="1" applyBorder="1"/>
    <xf numFmtId="3" fontId="4" fillId="0" borderId="14" xfId="2" applyNumberFormat="1" applyFont="1" applyBorder="1"/>
    <xf numFmtId="3" fontId="3" fillId="0" borderId="17" xfId="2" applyNumberFormat="1" applyFont="1" applyFill="1" applyBorder="1"/>
    <xf numFmtId="3" fontId="4" fillId="5" borderId="12" xfId="2" applyNumberFormat="1" applyFont="1" applyFill="1" applyBorder="1" applyAlignment="1">
      <alignment horizontal="right"/>
    </xf>
    <xf numFmtId="3" fontId="3" fillId="0" borderId="19" xfId="2" applyNumberFormat="1" applyFont="1" applyBorder="1"/>
    <xf numFmtId="3" fontId="4" fillId="0" borderId="20" xfId="2" applyNumberFormat="1" applyFont="1" applyBorder="1"/>
    <xf numFmtId="3" fontId="3" fillId="0" borderId="17" xfId="2" applyNumberFormat="1" applyFont="1" applyBorder="1"/>
    <xf numFmtId="3" fontId="16" fillId="0" borderId="18" xfId="2" applyNumberFormat="1" applyFont="1" applyBorder="1"/>
    <xf numFmtId="3" fontId="16" fillId="0" borderId="10" xfId="2" applyNumberFormat="1" applyFont="1" applyBorder="1"/>
    <xf numFmtId="3" fontId="16" fillId="0" borderId="28" xfId="2" applyNumberFormat="1" applyFont="1" applyBorder="1"/>
    <xf numFmtId="3" fontId="16" fillId="0" borderId="0" xfId="2" applyNumberFormat="1" applyFont="1"/>
    <xf numFmtId="3" fontId="16" fillId="5" borderId="10" xfId="2" applyNumberFormat="1" applyFont="1" applyFill="1" applyBorder="1"/>
    <xf numFmtId="3" fontId="16" fillId="0" borderId="0" xfId="2" applyNumberFormat="1" applyFont="1" applyBorder="1"/>
    <xf numFmtId="3" fontId="16" fillId="0" borderId="29" xfId="2" applyNumberFormat="1" applyFont="1" applyBorder="1"/>
    <xf numFmtId="3" fontId="16" fillId="0" borderId="30" xfId="2" applyNumberFormat="1" applyFont="1" applyBorder="1"/>
    <xf numFmtId="3" fontId="15" fillId="0" borderId="0" xfId="7" applyNumberFormat="1" applyFont="1"/>
    <xf numFmtId="3" fontId="4" fillId="0" borderId="22" xfId="2" applyNumberFormat="1" applyFont="1" applyBorder="1"/>
    <xf numFmtId="9" fontId="3" fillId="6" borderId="2" xfId="2" applyFont="1" applyFill="1" applyBorder="1" applyAlignment="1">
      <alignment horizontal="center" wrapText="1"/>
    </xf>
    <xf numFmtId="3" fontId="4" fillId="6" borderId="5" xfId="3" applyNumberFormat="1" applyFont="1" applyFill="1" applyBorder="1" applyAlignment="1">
      <alignment horizontal="right"/>
    </xf>
    <xf numFmtId="3" fontId="4" fillId="6" borderId="8" xfId="3" applyNumberFormat="1" applyFont="1" applyFill="1" applyBorder="1" applyAlignment="1">
      <alignment horizontal="right"/>
    </xf>
    <xf numFmtId="3" fontId="4" fillId="6" borderId="11" xfId="3" applyNumberFormat="1" applyFont="1" applyFill="1" applyBorder="1" applyAlignment="1">
      <alignment horizontal="right"/>
    </xf>
    <xf numFmtId="3" fontId="4" fillId="6" borderId="14" xfId="3" applyNumberFormat="1" applyFont="1" applyFill="1" applyBorder="1" applyAlignment="1">
      <alignment horizontal="right"/>
    </xf>
    <xf numFmtId="3" fontId="3" fillId="6" borderId="16" xfId="2" applyNumberFormat="1" applyFont="1" applyFill="1" applyBorder="1" applyAlignment="1">
      <alignment horizontal="right"/>
    </xf>
    <xf numFmtId="9" fontId="3" fillId="8" borderId="2" xfId="2" applyFont="1" applyFill="1" applyBorder="1" applyAlignment="1">
      <alignment horizontal="center" wrapText="1"/>
    </xf>
    <xf numFmtId="3" fontId="4" fillId="8" borderId="11" xfId="3" applyNumberFormat="1" applyFont="1" applyFill="1" applyBorder="1" applyAlignment="1">
      <alignment horizontal="right"/>
    </xf>
    <xf numFmtId="3" fontId="4" fillId="8" borderId="11" xfId="3" applyNumberFormat="1" applyFont="1" applyFill="1" applyBorder="1" applyAlignment="1">
      <alignment horizontal="left"/>
    </xf>
    <xf numFmtId="3" fontId="3" fillId="8" borderId="19" xfId="3" applyNumberFormat="1" applyFont="1" applyFill="1" applyBorder="1" applyAlignment="1">
      <alignment horizontal="right"/>
    </xf>
    <xf numFmtId="10" fontId="3" fillId="8" borderId="8" xfId="3" applyNumberFormat="1" applyFont="1" applyFill="1" applyBorder="1" applyAlignment="1">
      <alignment horizontal="right"/>
    </xf>
    <xf numFmtId="3" fontId="4" fillId="8" borderId="14" xfId="3" applyNumberFormat="1" applyFont="1" applyFill="1" applyBorder="1" applyAlignment="1">
      <alignment horizontal="right"/>
    </xf>
    <xf numFmtId="3" fontId="3" fillId="8" borderId="16" xfId="3" applyNumberFormat="1" applyFont="1" applyFill="1" applyBorder="1" applyAlignment="1">
      <alignment horizontal="right"/>
    </xf>
    <xf numFmtId="164" fontId="3" fillId="8" borderId="0" xfId="3" applyNumberFormat="1" applyFont="1" applyFill="1" applyBorder="1" applyAlignment="1">
      <alignment horizontal="right"/>
    </xf>
    <xf numFmtId="164" fontId="3" fillId="8" borderId="0" xfId="3" applyNumberFormat="1" applyFont="1" applyFill="1" applyAlignment="1">
      <alignment horizontal="left"/>
    </xf>
    <xf numFmtId="3" fontId="4" fillId="8" borderId="7" xfId="3" applyNumberFormat="1" applyFont="1" applyFill="1" applyBorder="1" applyAlignment="1">
      <alignment horizontal="right"/>
    </xf>
    <xf numFmtId="3" fontId="4" fillId="8" borderId="13" xfId="3" applyNumberFormat="1" applyFont="1" applyFill="1" applyBorder="1" applyAlignment="1">
      <alignment horizontal="right"/>
    </xf>
    <xf numFmtId="3" fontId="3" fillId="8" borderId="15" xfId="3" applyNumberFormat="1" applyFont="1" applyFill="1" applyBorder="1" applyAlignment="1">
      <alignment horizontal="right"/>
    </xf>
    <xf numFmtId="3" fontId="25" fillId="6" borderId="23" xfId="9" applyNumberFormat="1" applyFont="1" applyFill="1" applyBorder="1" applyAlignment="1" applyProtection="1">
      <alignment horizontal="center"/>
    </xf>
    <xf numFmtId="3" fontId="36" fillId="6" borderId="23" xfId="13" applyNumberFormat="1" applyFont="1" applyFill="1" applyBorder="1" applyAlignment="1" applyProtection="1">
      <alignment horizontal="center"/>
    </xf>
    <xf numFmtId="3" fontId="3" fillId="0" borderId="22" xfId="0" applyNumberFormat="1" applyFont="1" applyBorder="1"/>
    <xf numFmtId="3" fontId="3" fillId="8" borderId="8" xfId="3" applyNumberFormat="1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1" fontId="15" fillId="0" borderId="0" xfId="7" applyFont="1" applyAlignment="1">
      <alignment horizontal="center"/>
    </xf>
    <xf numFmtId="0" fontId="20" fillId="0" borderId="0" xfId="9" applyFont="1" applyAlignment="1" applyProtection="1">
      <alignment horizontal="center"/>
    </xf>
    <xf numFmtId="0" fontId="20" fillId="0" borderId="26" xfId="9" applyFont="1" applyBorder="1" applyAlignment="1">
      <alignment horizontal="center"/>
    </xf>
    <xf numFmtId="0" fontId="3" fillId="0" borderId="0" xfId="13" applyFont="1" applyAlignment="1" applyProtection="1">
      <alignment horizontal="center"/>
    </xf>
    <xf numFmtId="0" fontId="3" fillId="0" borderId="26" xfId="13" applyFont="1" applyBorder="1" applyAlignment="1">
      <alignment horizontal="center"/>
    </xf>
    <xf numFmtId="165" fontId="27" fillId="0" borderId="40" xfId="5" applyNumberFormat="1" applyFont="1" applyBorder="1" applyAlignment="1" applyProtection="1">
      <alignment horizontal="center"/>
    </xf>
    <xf numFmtId="165" fontId="27" fillId="0" borderId="41" xfId="5" applyNumberFormat="1" applyFont="1" applyBorder="1" applyAlignment="1" applyProtection="1">
      <alignment horizontal="center"/>
    </xf>
    <xf numFmtId="165" fontId="27" fillId="0" borderId="42" xfId="5" applyNumberFormat="1" applyFont="1" applyBorder="1" applyAlignment="1" applyProtection="1">
      <alignment horizontal="center"/>
    </xf>
    <xf numFmtId="164" fontId="3" fillId="6" borderId="2" xfId="3" applyNumberFormat="1" applyFont="1" applyFill="1" applyBorder="1" applyAlignment="1">
      <alignment horizontal="center" wrapText="1"/>
    </xf>
    <xf numFmtId="9" fontId="3" fillId="8" borderId="1" xfId="2" applyFont="1" applyFill="1" applyBorder="1" applyAlignment="1">
      <alignment horizontal="center" wrapText="1"/>
    </xf>
    <xf numFmtId="1" fontId="15" fillId="6" borderId="27" xfId="7" applyFont="1" applyFill="1" applyBorder="1" applyAlignment="1">
      <alignment horizontal="center" wrapText="1"/>
    </xf>
    <xf numFmtId="1" fontId="15" fillId="8" borderId="27" xfId="7" applyFont="1" applyFill="1" applyBorder="1" applyAlignment="1">
      <alignment horizontal="center" wrapText="1"/>
    </xf>
    <xf numFmtId="3" fontId="15" fillId="8" borderId="11" xfId="7" applyNumberFormat="1" applyFont="1" applyFill="1" applyBorder="1" applyAlignment="1">
      <alignment horizontal="center" wrapText="1"/>
    </xf>
    <xf numFmtId="3" fontId="22" fillId="6" borderId="33" xfId="9" applyNumberFormat="1" applyFont="1" applyFill="1" applyBorder="1" applyAlignment="1" applyProtection="1">
      <alignment horizontal="center" wrapText="1"/>
    </xf>
    <xf numFmtId="3" fontId="33" fillId="6" borderId="33" xfId="13" applyNumberFormat="1" applyFont="1" applyFill="1" applyBorder="1" applyAlignment="1" applyProtection="1">
      <alignment horizontal="center" wrapText="1"/>
    </xf>
    <xf numFmtId="3" fontId="22" fillId="8" borderId="0" xfId="9" applyNumberFormat="1" applyFont="1" applyFill="1" applyBorder="1" applyAlignment="1" applyProtection="1">
      <alignment horizontal="center" wrapText="1"/>
    </xf>
    <xf numFmtId="3" fontId="33" fillId="8" borderId="0" xfId="13" applyNumberFormat="1" applyFont="1" applyFill="1" applyBorder="1" applyAlignment="1" applyProtection="1">
      <alignment horizontal="center" wrapText="1"/>
    </xf>
  </cellXfs>
  <cellStyles count="14">
    <cellStyle name="Comma" xfId="1" builtinId="3"/>
    <cellStyle name="Comma 2" xfId="4"/>
    <cellStyle name="Comma 3" xfId="10"/>
    <cellStyle name="Currency 2" xfId="5"/>
    <cellStyle name="Currency 3" xfId="11"/>
    <cellStyle name="Normal" xfId="0" builtinId="0"/>
    <cellStyle name="Normal 2" xfId="6"/>
    <cellStyle name="Normal 3" xfId="9"/>
    <cellStyle name="Normal 4" xfId="13"/>
    <cellStyle name="Normal_ELEC" xfId="3"/>
    <cellStyle name="Normal_NAT'LGAS" xfId="7"/>
    <cellStyle name="Percent" xfId="2" builtinId="5"/>
    <cellStyle name="UTILITIES" xfId="8"/>
    <cellStyle name="Utility" xfId="12"/>
  </cellStyles>
  <dxfs count="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3"/>
    <pageSetUpPr fitToPage="1"/>
  </sheetPr>
  <dimension ref="A1:T48"/>
  <sheetViews>
    <sheetView topLeftCell="A3" zoomScale="60" zoomScaleNormal="60" workbookViewId="0">
      <pane xSplit="5" ySplit="1" topLeftCell="F4" activePane="bottomRight" state="frozen"/>
      <selection activeCell="E27" sqref="E27"/>
      <selection pane="topRight" activeCell="E27" sqref="E27"/>
      <selection pane="bottomLeft" activeCell="E27" sqref="E27"/>
      <selection pane="bottomRight" activeCell="E27" sqref="E27"/>
    </sheetView>
  </sheetViews>
  <sheetFormatPr defaultColWidth="9.1796875" defaultRowHeight="12.75" customHeight="1"/>
  <cols>
    <col min="1" max="1" width="40.7265625" style="1" customWidth="1"/>
    <col min="2" max="2" width="7.453125" style="66" customWidth="1"/>
    <col min="3" max="3" width="10.81640625" style="1" customWidth="1"/>
    <col min="4" max="4" width="12.26953125" style="67" customWidth="1"/>
    <col min="5" max="5" width="18.1796875" style="1" customWidth="1"/>
    <col min="6" max="6" width="13.81640625" style="1" customWidth="1"/>
    <col min="7" max="7" width="14.453125" style="1" customWidth="1"/>
    <col min="8" max="8" width="14.54296875" style="1" customWidth="1"/>
    <col min="9" max="13" width="12.7265625" style="1" customWidth="1"/>
    <col min="14" max="14" width="18.54296875" style="1" customWidth="1"/>
    <col min="15" max="15" width="12.7265625" style="1" customWidth="1"/>
    <col min="16" max="16" width="14.453125" style="1" customWidth="1"/>
    <col min="17" max="17" width="12.7265625" style="1" customWidth="1"/>
    <col min="18" max="16384" width="9.1796875" style="1"/>
  </cols>
  <sheetData>
    <row r="1" spans="1:17" ht="12.75" customHeight="1">
      <c r="A1" s="457" t="s">
        <v>0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</row>
    <row r="2" spans="1:17" ht="12.75" customHeight="1">
      <c r="A2" s="457" t="s">
        <v>73</v>
      </c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  <c r="P2" s="457"/>
      <c r="Q2" s="457"/>
    </row>
    <row r="3" spans="1:17" s="7" customFormat="1" ht="29.25" customHeight="1" thickBot="1">
      <c r="A3" s="2" t="s">
        <v>267</v>
      </c>
      <c r="B3" s="3" t="s">
        <v>1</v>
      </c>
      <c r="C3" s="4" t="s">
        <v>272</v>
      </c>
      <c r="D3" s="5" t="s">
        <v>269</v>
      </c>
      <c r="E3" s="466" t="s">
        <v>273</v>
      </c>
      <c r="F3" s="6">
        <v>41457</v>
      </c>
      <c r="G3" s="6">
        <v>41488</v>
      </c>
      <c r="H3" s="6">
        <v>41519</v>
      </c>
      <c r="I3" s="6">
        <v>41549</v>
      </c>
      <c r="J3" s="6">
        <v>41580</v>
      </c>
      <c r="K3" s="6">
        <v>41610</v>
      </c>
      <c r="L3" s="6">
        <v>41641</v>
      </c>
      <c r="M3" s="6">
        <v>41672</v>
      </c>
      <c r="N3" s="6">
        <v>41700</v>
      </c>
      <c r="O3" s="6">
        <v>41731</v>
      </c>
      <c r="P3" s="6">
        <v>41761</v>
      </c>
      <c r="Q3" s="6">
        <v>41792</v>
      </c>
    </row>
    <row r="4" spans="1:17" ht="12.75" customHeight="1">
      <c r="A4" s="8" t="s">
        <v>2</v>
      </c>
      <c r="B4" s="9" t="s">
        <v>3</v>
      </c>
      <c r="C4" s="436">
        <f>D4+'FY2014 GEFdash Steam THERMS'!G13</f>
        <v>17639.046830412</v>
      </c>
      <c r="D4" s="416">
        <f t="shared" ref="D4:D5" si="0">0.88*E4*0.0004536</f>
        <v>534.67793184959976</v>
      </c>
      <c r="E4" s="403">
        <f>SUM(F4:Q4)</f>
        <v>1339480.9499999993</v>
      </c>
      <c r="F4" s="10">
        <v>135999.62999999989</v>
      </c>
      <c r="G4" s="10">
        <v>126261.41000000015</v>
      </c>
      <c r="H4" s="10">
        <v>121346.9299999997</v>
      </c>
      <c r="I4" s="10">
        <v>132264.75</v>
      </c>
      <c r="J4" s="10">
        <v>144411.16999999993</v>
      </c>
      <c r="K4" s="10">
        <v>134829.83000000007</v>
      </c>
      <c r="L4" s="10">
        <v>145259.76000000071</v>
      </c>
      <c r="M4" s="10">
        <v>139967.95999999903</v>
      </c>
      <c r="N4" s="10">
        <v>133728.75999999978</v>
      </c>
      <c r="O4" s="10">
        <v>125410.75</v>
      </c>
      <c r="P4" s="10">
        <v>0</v>
      </c>
      <c r="Q4" s="10">
        <v>0</v>
      </c>
    </row>
    <row r="5" spans="1:17" ht="12.75" customHeight="1">
      <c r="A5" s="11" t="s">
        <v>4</v>
      </c>
      <c r="B5" s="12" t="s">
        <v>5</v>
      </c>
      <c r="C5" s="437">
        <f>D5+'FY2014 GEFdash Steam THERMS'!G4</f>
        <v>21603.515754058561</v>
      </c>
      <c r="D5" s="417">
        <f t="shared" si="0"/>
        <v>199.78159614335999</v>
      </c>
      <c r="E5" s="404">
        <f t="shared" ref="E5:E23" si="1">SUM(F5:Q5)</f>
        <v>500495.0199999999</v>
      </c>
      <c r="F5" s="13">
        <v>51272.694000000076</v>
      </c>
      <c r="G5" s="13">
        <v>48581.005999999645</v>
      </c>
      <c r="H5" s="13">
        <v>44303.075000000186</v>
      </c>
      <c r="I5" s="13">
        <v>55275.875</v>
      </c>
      <c r="J5" s="13">
        <v>54061.910999999905</v>
      </c>
      <c r="K5" s="13">
        <v>45345.214000000095</v>
      </c>
      <c r="L5" s="13">
        <v>50332.415000000037</v>
      </c>
      <c r="M5" s="13">
        <v>48900.609999999753</v>
      </c>
      <c r="N5" s="13">
        <v>51082.560000000056</v>
      </c>
      <c r="O5" s="13">
        <v>51339.660000000149</v>
      </c>
      <c r="P5" s="13">
        <v>0</v>
      </c>
      <c r="Q5" s="13">
        <v>0</v>
      </c>
    </row>
    <row r="6" spans="1:17" ht="12.75" customHeight="1">
      <c r="A6" s="14" t="s">
        <v>6</v>
      </c>
      <c r="B6" s="15" t="s">
        <v>7</v>
      </c>
      <c r="C6" s="438">
        <f>D6+'FY2014 GEFdash Steam THERMS'!G5</f>
        <v>32527.335078000004</v>
      </c>
      <c r="D6" s="418">
        <f>0.88*E6*0.0004536</f>
        <v>723.7304629631999</v>
      </c>
      <c r="E6" s="405">
        <f t="shared" si="1"/>
        <v>1813097.4</v>
      </c>
      <c r="F6" s="16">
        <v>10759.339999999793</v>
      </c>
      <c r="G6" s="16">
        <v>372858.66999999993</v>
      </c>
      <c r="H6" s="16">
        <v>178787.88000000024</v>
      </c>
      <c r="I6" s="16">
        <v>183329.04999999981</v>
      </c>
      <c r="J6" s="16">
        <v>190882.28000000014</v>
      </c>
      <c r="K6" s="16">
        <v>168777.5299999995</v>
      </c>
      <c r="L6" s="16">
        <v>184308.70000000024</v>
      </c>
      <c r="M6" s="16">
        <v>167936.76000000047</v>
      </c>
      <c r="N6" s="16">
        <v>177550.4800000001</v>
      </c>
      <c r="O6" s="16">
        <v>177906.70999999996</v>
      </c>
      <c r="P6" s="16">
        <v>0</v>
      </c>
      <c r="Q6" s="16">
        <v>0</v>
      </c>
    </row>
    <row r="7" spans="1:17" ht="12.75" customHeight="1">
      <c r="A7" s="14" t="s">
        <v>8</v>
      </c>
      <c r="B7" s="15" t="s">
        <v>9</v>
      </c>
      <c r="C7" s="438">
        <f>D7+'FY2014 GEFdash Steam THERMS'!G6</f>
        <v>10826.870477582881</v>
      </c>
      <c r="D7" s="418">
        <f t="shared" ref="D7:D24" si="2">0.88*E7*0.0004536</f>
        <v>314.22281825088004</v>
      </c>
      <c r="E7" s="405">
        <f t="shared" si="1"/>
        <v>787194.41000000015</v>
      </c>
      <c r="F7" s="16">
        <v>100579.04999999981</v>
      </c>
      <c r="G7" s="16">
        <v>94670.310000000056</v>
      </c>
      <c r="H7" s="16">
        <v>86867.530000000261</v>
      </c>
      <c r="I7" s="16">
        <v>107457.19999999972</v>
      </c>
      <c r="J7" s="16">
        <v>106476.70000000019</v>
      </c>
      <c r="K7" s="16">
        <v>87188</v>
      </c>
      <c r="L7" s="16">
        <v>99631.549999999814</v>
      </c>
      <c r="M7" s="16">
        <v>95400.080000000075</v>
      </c>
      <c r="N7" s="16">
        <v>8923.9900000002235</v>
      </c>
      <c r="O7" s="16">
        <v>0</v>
      </c>
      <c r="P7" s="16">
        <v>0</v>
      </c>
      <c r="Q7" s="16">
        <v>0</v>
      </c>
    </row>
    <row r="8" spans="1:17" ht="12.75" customHeight="1">
      <c r="A8" s="14" t="s">
        <v>11</v>
      </c>
      <c r="B8" s="15" t="s">
        <v>12</v>
      </c>
      <c r="C8" s="438">
        <f>D8+'FY2014 GEFdash Steam THERMS'!G7</f>
        <v>21531.7360957608</v>
      </c>
      <c r="D8" s="418">
        <f t="shared" si="2"/>
        <v>98.127469440000169</v>
      </c>
      <c r="E8" s="405">
        <f t="shared" si="1"/>
        <v>245830.00000000044</v>
      </c>
      <c r="F8" s="16">
        <v>19850.000000000364</v>
      </c>
      <c r="G8" s="16">
        <v>21909.999999999673</v>
      </c>
      <c r="H8" s="16">
        <v>53189.999999999818</v>
      </c>
      <c r="I8" s="16">
        <v>50860.000000000109</v>
      </c>
      <c r="J8" s="16">
        <v>37969.999999999782</v>
      </c>
      <c r="K8" s="16">
        <v>53330.000000000509</v>
      </c>
      <c r="L8" s="16">
        <v>14089.999999999745</v>
      </c>
      <c r="M8" s="16">
        <v>-2769.9999999994179</v>
      </c>
      <c r="N8" s="16">
        <v>-2600.0000000001819</v>
      </c>
      <c r="O8" s="16">
        <v>0</v>
      </c>
      <c r="P8" s="16">
        <v>0</v>
      </c>
      <c r="Q8" s="16">
        <v>0</v>
      </c>
    </row>
    <row r="9" spans="1:17" ht="12.75" customHeight="1">
      <c r="A9" s="14" t="s">
        <v>13</v>
      </c>
      <c r="B9" s="15" t="s">
        <v>14</v>
      </c>
      <c r="C9" s="438">
        <f>D9+'FY2014 GEFdash Steam THERMS'!G8</f>
        <v>57570.700947631187</v>
      </c>
      <c r="D9" s="418">
        <f t="shared" si="2"/>
        <v>644.57620698240044</v>
      </c>
      <c r="E9" s="405">
        <f t="shared" si="1"/>
        <v>1614799.3000000007</v>
      </c>
      <c r="F9" s="16">
        <v>177151.75000000023</v>
      </c>
      <c r="G9" s="16">
        <v>172642.73000000021</v>
      </c>
      <c r="H9" s="16">
        <v>148988.06000000017</v>
      </c>
      <c r="I9" s="16">
        <v>174804.86000000034</v>
      </c>
      <c r="J9" s="16">
        <v>173272.10999999894</v>
      </c>
      <c r="K9" s="16">
        <v>177876.07000000041</v>
      </c>
      <c r="L9" s="16">
        <v>139920.27000000014</v>
      </c>
      <c r="M9" s="16">
        <v>164254.29000000015</v>
      </c>
      <c r="N9" s="16">
        <v>166014.34999999963</v>
      </c>
      <c r="O9" s="16">
        <v>119874.81000000052</v>
      </c>
      <c r="P9" s="16">
        <v>0</v>
      </c>
      <c r="Q9" s="16">
        <v>0</v>
      </c>
    </row>
    <row r="10" spans="1:17" ht="12.75" customHeight="1">
      <c r="A10" s="14" t="s">
        <v>15</v>
      </c>
      <c r="B10" s="15" t="s">
        <v>16</v>
      </c>
      <c r="C10" s="438">
        <f>D10+'FY2014 GEFdash Steam THERMS'!G9</f>
        <v>3881.794728672</v>
      </c>
      <c r="D10" s="418">
        <f t="shared" si="2"/>
        <v>36.70349760000002</v>
      </c>
      <c r="E10" s="405">
        <f t="shared" si="1"/>
        <v>91950.000000000044</v>
      </c>
      <c r="F10" s="16">
        <v>9089.9999999999181</v>
      </c>
      <c r="G10" s="16">
        <v>8410.0000000000819</v>
      </c>
      <c r="H10" s="16">
        <v>9299.9999999999545</v>
      </c>
      <c r="I10" s="16">
        <v>11070.000000000164</v>
      </c>
      <c r="J10" s="16">
        <v>11189.999999999827</v>
      </c>
      <c r="K10" s="16">
        <v>10300.000000000182</v>
      </c>
      <c r="L10" s="16">
        <v>11250</v>
      </c>
      <c r="M10" s="16">
        <v>10569.999999999936</v>
      </c>
      <c r="N10" s="16">
        <v>10769.999999999982</v>
      </c>
      <c r="O10" s="16">
        <v>0</v>
      </c>
      <c r="P10" s="16">
        <v>0</v>
      </c>
      <c r="Q10" s="16">
        <v>0</v>
      </c>
    </row>
    <row r="11" spans="1:17" s="17" customFormat="1" ht="12.75" customHeight="1">
      <c r="A11" s="14" t="s">
        <v>18</v>
      </c>
      <c r="B11" s="15" t="s">
        <v>19</v>
      </c>
      <c r="C11" s="438">
        <f>D11+'FY2014 GEFdash Steam THERMS'!G10</f>
        <v>12504.733572744</v>
      </c>
      <c r="D11" s="418">
        <f t="shared" si="2"/>
        <v>746.16015196800004</v>
      </c>
      <c r="E11" s="405">
        <f t="shared" si="1"/>
        <v>1869288.5</v>
      </c>
      <c r="F11" s="16">
        <v>2730.75</v>
      </c>
      <c r="G11" s="16">
        <v>381486.75</v>
      </c>
      <c r="H11" s="16">
        <v>225963.5</v>
      </c>
      <c r="I11" s="16">
        <v>195822</v>
      </c>
      <c r="J11" s="16">
        <v>187249.25</v>
      </c>
      <c r="K11" s="16">
        <v>163378.25</v>
      </c>
      <c r="L11" s="16">
        <v>181534.5</v>
      </c>
      <c r="M11" s="16">
        <v>167994.10000000009</v>
      </c>
      <c r="N11" s="16">
        <v>180232.39999999991</v>
      </c>
      <c r="O11" s="16">
        <v>182897</v>
      </c>
      <c r="P11" s="16">
        <v>0</v>
      </c>
      <c r="Q11" s="16">
        <v>0</v>
      </c>
    </row>
    <row r="12" spans="1:17" ht="12.75" customHeight="1">
      <c r="A12" s="14" t="s">
        <v>20</v>
      </c>
      <c r="B12" s="15" t="s">
        <v>21</v>
      </c>
      <c r="C12" s="438">
        <f>D12+'FY2014 GEFdash Steam THERMS'!G11</f>
        <v>19316.9743888464</v>
      </c>
      <c r="D12" s="418">
        <f t="shared" si="2"/>
        <v>317.41951127039994</v>
      </c>
      <c r="E12" s="405">
        <f t="shared" si="1"/>
        <v>795202.79999999981</v>
      </c>
      <c r="F12" s="16">
        <v>81304.319999999658</v>
      </c>
      <c r="G12" s="16">
        <v>73095.350000000006</v>
      </c>
      <c r="H12" s="16">
        <v>67231.030000000304</v>
      </c>
      <c r="I12" s="16">
        <v>87226.399999999587</v>
      </c>
      <c r="J12" s="16">
        <v>84710.000000000291</v>
      </c>
      <c r="K12" s="16">
        <v>71568.799999999654</v>
      </c>
      <c r="L12" s="16">
        <v>80557.200000000332</v>
      </c>
      <c r="M12" s="16">
        <v>83535.999999999607</v>
      </c>
      <c r="N12" s="16">
        <v>82282.000000000189</v>
      </c>
      <c r="O12" s="16">
        <v>83691.700000000143</v>
      </c>
      <c r="P12" s="16">
        <v>0</v>
      </c>
      <c r="Q12" s="16">
        <v>0</v>
      </c>
    </row>
    <row r="13" spans="1:17" ht="12.75" customHeight="1">
      <c r="A13" s="14" t="s">
        <v>22</v>
      </c>
      <c r="B13" s="15" t="s">
        <v>23</v>
      </c>
      <c r="C13" s="438">
        <f>D13+'FY2014 GEFdash Steam THERMS'!G12</f>
        <v>23771.839128670079</v>
      </c>
      <c r="D13" s="418">
        <f t="shared" si="2"/>
        <v>514.84730951808024</v>
      </c>
      <c r="E13" s="405">
        <f t="shared" si="1"/>
        <v>1289801.0600000005</v>
      </c>
      <c r="F13" s="16">
        <v>125651.27999999933</v>
      </c>
      <c r="G13" s="16">
        <v>122587.58999999985</v>
      </c>
      <c r="H13" s="16">
        <v>119443.35000000149</v>
      </c>
      <c r="I13" s="16">
        <v>139765.55999999866</v>
      </c>
      <c r="J13" s="16">
        <v>133267.80000000075</v>
      </c>
      <c r="K13" s="16">
        <v>130140.8599999994</v>
      </c>
      <c r="L13" s="16">
        <v>132719.0700000003</v>
      </c>
      <c r="M13" s="16">
        <v>125591.91000000015</v>
      </c>
      <c r="N13" s="16">
        <v>131397.56000000052</v>
      </c>
      <c r="O13" s="16">
        <v>129236.08000000007</v>
      </c>
      <c r="P13" s="16">
        <v>0</v>
      </c>
      <c r="Q13" s="16">
        <v>0</v>
      </c>
    </row>
    <row r="14" spans="1:17" ht="12.75" customHeight="1">
      <c r="A14" s="14" t="s">
        <v>24</v>
      </c>
      <c r="B14" s="15" t="s">
        <v>25</v>
      </c>
      <c r="C14" s="438">
        <f>D14+'FY2014 GEFdash Steam THERMS'!G14</f>
        <v>4815.1498816580033</v>
      </c>
      <c r="D14" s="418">
        <f t="shared" si="2"/>
        <v>86.501302272000004</v>
      </c>
      <c r="E14" s="405">
        <f t="shared" si="1"/>
        <v>216704</v>
      </c>
      <c r="F14" s="16">
        <v>16000</v>
      </c>
      <c r="G14" s="16">
        <v>16896</v>
      </c>
      <c r="H14" s="16">
        <v>24448</v>
      </c>
      <c r="I14" s="16">
        <v>34560</v>
      </c>
      <c r="J14" s="16">
        <v>27136</v>
      </c>
      <c r="K14" s="16">
        <v>20864</v>
      </c>
      <c r="L14" s="16">
        <v>25984</v>
      </c>
      <c r="M14" s="16">
        <v>25984</v>
      </c>
      <c r="N14" s="16">
        <v>24832</v>
      </c>
      <c r="O14" s="16">
        <v>0</v>
      </c>
      <c r="P14" s="16">
        <v>0</v>
      </c>
      <c r="Q14" s="16">
        <v>0</v>
      </c>
    </row>
    <row r="15" spans="1:17" ht="12.75" customHeight="1">
      <c r="A15" s="14" t="s">
        <v>26</v>
      </c>
      <c r="B15" s="15" t="s">
        <v>27</v>
      </c>
      <c r="C15" s="438">
        <f>D15+'FY2014 GEFdash Steam THERMS'!G15</f>
        <v>43158.343045204798</v>
      </c>
      <c r="D15" s="418">
        <f t="shared" si="2"/>
        <v>166.77169185600005</v>
      </c>
      <c r="E15" s="405">
        <f t="shared" si="1"/>
        <v>417798.25000000006</v>
      </c>
      <c r="F15" s="16">
        <v>41692.710000000036</v>
      </c>
      <c r="G15" s="16">
        <v>35548.400000000125</v>
      </c>
      <c r="H15" s="16">
        <v>33596.87999999983</v>
      </c>
      <c r="I15" s="16">
        <v>48470.000000000029</v>
      </c>
      <c r="J15" s="16">
        <v>49490.000000000233</v>
      </c>
      <c r="K15" s="16">
        <v>36409.999999999854</v>
      </c>
      <c r="L15" s="16">
        <v>41360.000000000131</v>
      </c>
      <c r="M15" s="16">
        <v>41754.999999999651</v>
      </c>
      <c r="N15" s="16">
        <v>44710.01999999999</v>
      </c>
      <c r="O15" s="16">
        <v>44765.24000000018</v>
      </c>
      <c r="P15" s="16">
        <v>0</v>
      </c>
      <c r="Q15" s="16">
        <v>0</v>
      </c>
    </row>
    <row r="16" spans="1:17" ht="12.75" customHeight="1">
      <c r="A16" s="14" t="s">
        <v>28</v>
      </c>
      <c r="B16" s="15" t="s">
        <v>29</v>
      </c>
      <c r="C16" s="438">
        <f>D16+'FY2014 GEFdash Steam THERMS'!G17</f>
        <v>10989.646118912158</v>
      </c>
      <c r="D16" s="418">
        <f t="shared" si="2"/>
        <v>465.20476523135983</v>
      </c>
      <c r="E16" s="405">
        <f t="shared" si="1"/>
        <v>1165436.0199999996</v>
      </c>
      <c r="F16" s="16">
        <v>120071.41000000015</v>
      </c>
      <c r="G16" s="16">
        <v>111531.01000000164</v>
      </c>
      <c r="H16" s="16">
        <v>105679.19999999925</v>
      </c>
      <c r="I16" s="16">
        <v>131891.03000000119</v>
      </c>
      <c r="J16" s="16">
        <v>114657.91999999806</v>
      </c>
      <c r="K16" s="16">
        <v>114064.03000000119</v>
      </c>
      <c r="L16" s="16">
        <v>117490.66000000015</v>
      </c>
      <c r="M16" s="16">
        <v>113749.37999999896</v>
      </c>
      <c r="N16" s="16">
        <v>117855.8599999994</v>
      </c>
      <c r="O16" s="16">
        <v>118445.51999999955</v>
      </c>
      <c r="P16" s="16">
        <v>0</v>
      </c>
      <c r="Q16" s="16">
        <v>0</v>
      </c>
    </row>
    <row r="17" spans="1:20" ht="12.75" customHeight="1">
      <c r="A17" s="14" t="s">
        <v>30</v>
      </c>
      <c r="B17" s="15" t="s">
        <v>31</v>
      </c>
      <c r="C17" s="438">
        <f>D17+'FY2014 GEFdash Steam THERMS'!G18</f>
        <v>9308.0080246607977</v>
      </c>
      <c r="D17" s="418">
        <f t="shared" si="2"/>
        <v>68.082094080000005</v>
      </c>
      <c r="E17" s="405">
        <f t="shared" si="1"/>
        <v>170560</v>
      </c>
      <c r="F17" s="16">
        <v>20032</v>
      </c>
      <c r="G17" s="16">
        <v>18112</v>
      </c>
      <c r="H17" s="16">
        <v>17984</v>
      </c>
      <c r="I17" s="16">
        <v>21824</v>
      </c>
      <c r="J17" s="16">
        <v>21504</v>
      </c>
      <c r="K17" s="16">
        <v>16704</v>
      </c>
      <c r="L17" s="16">
        <v>18496</v>
      </c>
      <c r="M17" s="16">
        <v>18176</v>
      </c>
      <c r="N17" s="16">
        <v>17728</v>
      </c>
      <c r="O17" s="16">
        <v>0</v>
      </c>
      <c r="P17" s="16">
        <v>0</v>
      </c>
      <c r="Q17" s="16">
        <v>0</v>
      </c>
    </row>
    <row r="18" spans="1:20" ht="12.75" customHeight="1">
      <c r="A18" s="14" t="s">
        <v>32</v>
      </c>
      <c r="B18" s="15" t="s">
        <v>33</v>
      </c>
      <c r="C18" s="438">
        <f>D18+'FY2014 GEFdash Steam THERMS'!G19</f>
        <v>14480.960850018431</v>
      </c>
      <c r="D18" s="418">
        <f t="shared" si="2"/>
        <v>320.28938908243202</v>
      </c>
      <c r="E18" s="405">
        <f t="shared" si="1"/>
        <v>802392.44899999991</v>
      </c>
      <c r="F18" s="16">
        <v>87559.373000000036</v>
      </c>
      <c r="G18" s="16">
        <v>75976.935000000056</v>
      </c>
      <c r="H18" s="16">
        <v>75986.594999999754</v>
      </c>
      <c r="I18" s="16">
        <v>83197.736000000121</v>
      </c>
      <c r="J18" s="16">
        <v>82954.191000000166</v>
      </c>
      <c r="K18" s="16">
        <v>72151.63300000006</v>
      </c>
      <c r="L18" s="16">
        <v>80800.51999999999</v>
      </c>
      <c r="M18" s="16">
        <v>75702.5799999999</v>
      </c>
      <c r="N18" s="16">
        <v>80526.675999999978</v>
      </c>
      <c r="O18" s="16">
        <v>87536.209999999875</v>
      </c>
      <c r="P18" s="16">
        <v>0</v>
      </c>
      <c r="Q18" s="16">
        <v>0</v>
      </c>
    </row>
    <row r="19" spans="1:20" ht="12.75" customHeight="1">
      <c r="A19" s="14" t="s">
        <v>34</v>
      </c>
      <c r="B19" s="15" t="s">
        <v>35</v>
      </c>
      <c r="C19" s="438">
        <f>D19+'FY2014 GEFdash Steam THERMS'!G20</f>
        <v>21226.755571559999</v>
      </c>
      <c r="D19" s="418">
        <f t="shared" si="2"/>
        <v>293.38169414400005</v>
      </c>
      <c r="E19" s="406">
        <f t="shared" si="1"/>
        <v>734983</v>
      </c>
      <c r="F19" s="16">
        <v>81132</v>
      </c>
      <c r="G19" s="16">
        <v>81018</v>
      </c>
      <c r="H19" s="16">
        <v>81018</v>
      </c>
      <c r="I19" s="16">
        <v>88721</v>
      </c>
      <c r="J19" s="16">
        <v>92886</v>
      </c>
      <c r="K19" s="16">
        <v>78206</v>
      </c>
      <c r="L19" s="16">
        <v>64565</v>
      </c>
      <c r="M19" s="16">
        <v>80783</v>
      </c>
      <c r="N19" s="16">
        <v>86654</v>
      </c>
      <c r="O19" s="16">
        <v>0</v>
      </c>
      <c r="P19" s="16">
        <v>0</v>
      </c>
      <c r="Q19" s="16">
        <v>0</v>
      </c>
    </row>
    <row r="20" spans="1:20" ht="12.75" customHeight="1">
      <c r="A20" s="14" t="s">
        <v>36</v>
      </c>
      <c r="B20" s="15" t="s">
        <v>37</v>
      </c>
      <c r="C20" s="438">
        <f>D20+'FY2014 GEFdash Steam THERMS'!G21</f>
        <v>4781.2377193358398</v>
      </c>
      <c r="D20" s="418">
        <f t="shared" si="2"/>
        <v>156.76540032383997</v>
      </c>
      <c r="E20" s="406">
        <f t="shared" si="1"/>
        <v>392730.37999999989</v>
      </c>
      <c r="F20" s="16">
        <v>41117.429999999702</v>
      </c>
      <c r="G20" s="16">
        <v>34110.830000000075</v>
      </c>
      <c r="H20" s="16">
        <v>34270.680000000168</v>
      </c>
      <c r="I20" s="16">
        <v>43559.799999999814</v>
      </c>
      <c r="J20" s="16">
        <v>41846.589999999851</v>
      </c>
      <c r="K20" s="16">
        <v>34142.680000000168</v>
      </c>
      <c r="L20" s="16">
        <v>40817.069999999832</v>
      </c>
      <c r="M20" s="16">
        <v>40441.160000000149</v>
      </c>
      <c r="N20" s="16">
        <v>40507.080000000075</v>
      </c>
      <c r="O20" s="16">
        <v>41917.060000000056</v>
      </c>
      <c r="P20" s="16">
        <v>0</v>
      </c>
      <c r="Q20" s="16">
        <v>0</v>
      </c>
    </row>
    <row r="21" spans="1:20" ht="12.75" customHeight="1">
      <c r="A21" s="14" t="s">
        <v>38</v>
      </c>
      <c r="B21" s="15" t="s">
        <v>39</v>
      </c>
      <c r="C21" s="438">
        <f>D21+'FY2014 GEFdash Steam THERMS'!G22</f>
        <v>6730.81274397168</v>
      </c>
      <c r="D21" s="418">
        <f t="shared" si="2"/>
        <v>225.33289466687998</v>
      </c>
      <c r="E21" s="406">
        <f t="shared" si="1"/>
        <v>564506.40999999992</v>
      </c>
      <c r="F21" s="16">
        <v>61939.329999999842</v>
      </c>
      <c r="G21" s="16">
        <v>52230.100000000093</v>
      </c>
      <c r="H21" s="16">
        <v>46702.969999999972</v>
      </c>
      <c r="I21" s="16">
        <v>58666.940000000177</v>
      </c>
      <c r="J21" s="16">
        <v>60708.879999999888</v>
      </c>
      <c r="K21" s="16">
        <v>47055.699999999953</v>
      </c>
      <c r="L21" s="16">
        <v>56883.159999999916</v>
      </c>
      <c r="M21" s="16">
        <v>54347.930000000168</v>
      </c>
      <c r="N21" s="16">
        <v>58160.419999999925</v>
      </c>
      <c r="O21" s="16">
        <v>67810.979999999981</v>
      </c>
      <c r="P21" s="16">
        <v>0</v>
      </c>
      <c r="Q21" s="16">
        <v>0</v>
      </c>
    </row>
    <row r="22" spans="1:20" ht="12.75" customHeight="1">
      <c r="A22" s="14" t="s">
        <v>40</v>
      </c>
      <c r="B22" s="15" t="s">
        <v>41</v>
      </c>
      <c r="C22" s="438">
        <f>D22+'FY2014 GEFdash Steam THERMS'!G23</f>
        <v>4601.3453157168005</v>
      </c>
      <c r="D22" s="418">
        <f t="shared" si="2"/>
        <v>162.14673182400003</v>
      </c>
      <c r="E22" s="406">
        <f t="shared" si="1"/>
        <v>406211.75</v>
      </c>
      <c r="F22" s="16">
        <v>45355</v>
      </c>
      <c r="G22" s="16">
        <v>42815.129999999888</v>
      </c>
      <c r="H22" s="16">
        <v>43946.370000000112</v>
      </c>
      <c r="I22" s="16">
        <v>49973.629999999888</v>
      </c>
      <c r="J22" s="16">
        <v>50076.75</v>
      </c>
      <c r="K22" s="16">
        <v>39917.75</v>
      </c>
      <c r="L22" s="16">
        <v>46533.370000000112</v>
      </c>
      <c r="M22" s="16">
        <v>43945.629999999888</v>
      </c>
      <c r="N22" s="16">
        <v>43648.120000000112</v>
      </c>
      <c r="O22" s="16">
        <v>0</v>
      </c>
      <c r="P22" s="16">
        <v>0</v>
      </c>
      <c r="Q22" s="16">
        <v>0</v>
      </c>
    </row>
    <row r="23" spans="1:20" ht="12.75" customHeight="1" thickBot="1">
      <c r="A23" s="18" t="s">
        <v>42</v>
      </c>
      <c r="B23" s="19" t="s">
        <v>43</v>
      </c>
      <c r="C23" s="439">
        <f>D23+'FY2014 GEFdash Steam THERMS'!G24</f>
        <v>95724.337879951185</v>
      </c>
      <c r="D23" s="419">
        <f t="shared" si="2"/>
        <v>78735.130937971189</v>
      </c>
      <c r="E23" s="407">
        <f t="shared" si="1"/>
        <v>197248103.39999998</v>
      </c>
      <c r="F23" s="20">
        <v>80228.200000000084</v>
      </c>
      <c r="G23" s="20">
        <v>76767.600000000151</v>
      </c>
      <c r="H23" s="20">
        <v>79783.399999999732</v>
      </c>
      <c r="I23" s="20">
        <v>111261.19999999995</v>
      </c>
      <c r="J23" s="20">
        <v>102450.60000000006</v>
      </c>
      <c r="K23" s="20">
        <v>81753.400000000198</v>
      </c>
      <c r="L23" s="20">
        <v>94134.799999999959</v>
      </c>
      <c r="M23" s="20">
        <v>93384.200000000026</v>
      </c>
      <c r="N23" s="20">
        <v>93097999.999999896</v>
      </c>
      <c r="O23" s="20">
        <v>103430340.00000006</v>
      </c>
      <c r="P23" s="20">
        <v>0</v>
      </c>
      <c r="Q23" s="20">
        <v>0</v>
      </c>
    </row>
    <row r="24" spans="1:20" ht="12.75" customHeight="1">
      <c r="A24" s="21" t="s">
        <v>44</v>
      </c>
      <c r="B24" s="22"/>
      <c r="C24" s="440">
        <f>D24+'FY2014 GEFdash Steam THERMS'!G25</f>
        <v>502897.54180721403</v>
      </c>
      <c r="D24" s="420">
        <f t="shared" si="2"/>
        <v>126528.42502198486</v>
      </c>
      <c r="E24" s="408">
        <f>SUM(F24:Q24)</f>
        <v>316980381.74900007</v>
      </c>
      <c r="F24" s="23">
        <v>1449816.2669999988</v>
      </c>
      <c r="G24" s="23">
        <v>2103657.8210000019</v>
      </c>
      <c r="H24" s="23">
        <v>104738642.54000007</v>
      </c>
      <c r="I24" s="23">
        <v>1977419.220999999</v>
      </c>
      <c r="J24" s="23">
        <v>1944886.6419999981</v>
      </c>
      <c r="K24" s="23">
        <v>1758532.0670000017</v>
      </c>
      <c r="L24" s="23">
        <v>1805997.7750000022</v>
      </c>
      <c r="M24" s="23">
        <v>1758034.5099999984</v>
      </c>
      <c r="N24" s="23">
        <v>94704752.365999892</v>
      </c>
      <c r="O24" s="23">
        <v>104738642.54000007</v>
      </c>
      <c r="P24" s="23">
        <v>0</v>
      </c>
      <c r="Q24" s="23">
        <v>0</v>
      </c>
    </row>
    <row r="25" spans="1:20" s="28" customFormat="1" ht="12.75" customHeight="1">
      <c r="A25" s="24"/>
      <c r="B25" s="25"/>
      <c r="C25" s="24"/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</row>
    <row r="26" spans="1:20" s="28" customFormat="1" ht="12.75" customHeight="1">
      <c r="A26" s="24"/>
      <c r="B26" s="25"/>
      <c r="C26" s="24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</row>
    <row r="27" spans="1:20" s="32" customFormat="1" ht="29.5" customHeight="1" thickBot="1">
      <c r="A27" s="29" t="s">
        <v>266</v>
      </c>
      <c r="B27" s="3" t="s">
        <v>1</v>
      </c>
      <c r="C27" s="441" t="s">
        <v>272</v>
      </c>
      <c r="D27" s="5" t="s">
        <v>269</v>
      </c>
      <c r="E27" s="467" t="s">
        <v>273</v>
      </c>
      <c r="F27" s="30">
        <v>41457</v>
      </c>
      <c r="G27" s="30">
        <v>41488</v>
      </c>
      <c r="H27" s="30">
        <v>41519</v>
      </c>
      <c r="I27" s="30">
        <v>41549</v>
      </c>
      <c r="J27" s="30">
        <v>41580</v>
      </c>
      <c r="K27" s="30">
        <v>41610</v>
      </c>
      <c r="L27" s="30">
        <v>41641</v>
      </c>
      <c r="M27" s="30">
        <v>41672</v>
      </c>
      <c r="N27" s="30">
        <v>41700</v>
      </c>
      <c r="O27" s="30">
        <v>41731</v>
      </c>
      <c r="P27" s="30">
        <v>41761</v>
      </c>
      <c r="Q27" s="30">
        <v>41792</v>
      </c>
      <c r="R27" s="31"/>
    </row>
    <row r="28" spans="1:20" ht="12.75" customHeight="1">
      <c r="A28" s="14" t="s">
        <v>96</v>
      </c>
      <c r="B28" s="15" t="s">
        <v>45</v>
      </c>
      <c r="C28" s="442">
        <f>D28+'FY2014 GEFdash Steam THERMS'!G31</f>
        <v>33799.862062663196</v>
      </c>
      <c r="D28" s="418">
        <f t="shared" ref="D28:D37" si="3">0.88*E28*0.0004536</f>
        <v>257.07776371200003</v>
      </c>
      <c r="E28" s="409">
        <f t="shared" ref="E28:E41" si="4">SUM(F28:Q28)</f>
        <v>644034</v>
      </c>
      <c r="F28" s="34">
        <v>49592</v>
      </c>
      <c r="G28" s="34">
        <v>44771</v>
      </c>
      <c r="H28" s="34">
        <v>57440</v>
      </c>
      <c r="I28" s="34">
        <v>85951</v>
      </c>
      <c r="J28" s="16">
        <v>90129</v>
      </c>
      <c r="K28" s="16">
        <v>69566</v>
      </c>
      <c r="L28" s="16">
        <v>85142</v>
      </c>
      <c r="M28" s="16">
        <v>80919</v>
      </c>
      <c r="N28" s="16">
        <v>80524</v>
      </c>
      <c r="O28" s="16">
        <v>0</v>
      </c>
      <c r="P28" s="16">
        <v>0</v>
      </c>
      <c r="Q28" s="16">
        <v>0</v>
      </c>
      <c r="R28" s="33"/>
      <c r="S28" s="33"/>
      <c r="T28" s="33"/>
    </row>
    <row r="29" spans="1:20" ht="12.75" customHeight="1">
      <c r="A29" s="14" t="s">
        <v>46</v>
      </c>
      <c r="B29" s="15" t="s">
        <v>47</v>
      </c>
      <c r="C29" s="442">
        <f>D29+'FY2014 GEFdash Steam THERMS'!G32</f>
        <v>8663.4838750824001</v>
      </c>
      <c r="D29" s="418">
        <f t="shared" si="3"/>
        <v>52.742866176000007</v>
      </c>
      <c r="E29" s="409">
        <f t="shared" si="4"/>
        <v>132132</v>
      </c>
      <c r="F29" s="16">
        <v>9576</v>
      </c>
      <c r="G29" s="16">
        <v>8731</v>
      </c>
      <c r="H29" s="16">
        <v>10925</v>
      </c>
      <c r="I29" s="16">
        <v>19106</v>
      </c>
      <c r="J29" s="16">
        <v>19111</v>
      </c>
      <c r="K29" s="16">
        <v>14196</v>
      </c>
      <c r="L29" s="16">
        <v>17480</v>
      </c>
      <c r="M29" s="16">
        <v>16589</v>
      </c>
      <c r="N29" s="16">
        <v>16418</v>
      </c>
      <c r="O29" s="16">
        <v>0</v>
      </c>
      <c r="P29" s="16">
        <v>0</v>
      </c>
      <c r="Q29" s="16">
        <v>0</v>
      </c>
      <c r="R29" s="33"/>
      <c r="S29" s="33"/>
      <c r="T29" s="33"/>
    </row>
    <row r="30" spans="1:20" ht="12.75" customHeight="1">
      <c r="A30" s="14" t="s">
        <v>48</v>
      </c>
      <c r="B30" s="15" t="s">
        <v>49</v>
      </c>
      <c r="C30" s="442">
        <f>D30+'FY2014 GEFdash Steam THERMS'!G33</f>
        <v>6306.2895895271995</v>
      </c>
      <c r="D30" s="418">
        <f t="shared" si="3"/>
        <v>111.86842867200001</v>
      </c>
      <c r="E30" s="409">
        <f t="shared" si="4"/>
        <v>280254</v>
      </c>
      <c r="F30" s="16">
        <v>27103.999999999927</v>
      </c>
      <c r="G30" s="16">
        <v>25493.000000000051</v>
      </c>
      <c r="H30" s="16">
        <v>27241.999999999964</v>
      </c>
      <c r="I30" s="16">
        <v>35917.000000000029</v>
      </c>
      <c r="J30" s="16">
        <v>35822</v>
      </c>
      <c r="K30" s="16">
        <v>29647.000000000047</v>
      </c>
      <c r="L30" s="16">
        <v>34466.999999999985</v>
      </c>
      <c r="M30" s="16">
        <v>32087.999999999964</v>
      </c>
      <c r="N30" s="16">
        <v>32474.000000000047</v>
      </c>
      <c r="O30" s="16">
        <v>0</v>
      </c>
      <c r="P30" s="16">
        <v>0</v>
      </c>
      <c r="Q30" s="16">
        <v>0</v>
      </c>
      <c r="R30" s="33"/>
      <c r="S30" s="33"/>
      <c r="T30" s="33"/>
    </row>
    <row r="31" spans="1:20" ht="12.75" customHeight="1">
      <c r="A31" s="14" t="s">
        <v>51</v>
      </c>
      <c r="B31" s="15" t="s">
        <v>52</v>
      </c>
      <c r="C31" s="442">
        <f>D31+'FY2014 GEFdash Steam THERMS'!G34</f>
        <v>38132.159845998962</v>
      </c>
      <c r="D31" s="418">
        <f t="shared" si="3"/>
        <v>135.6126178175999</v>
      </c>
      <c r="E31" s="409">
        <f t="shared" si="4"/>
        <v>339738.19999999972</v>
      </c>
      <c r="F31" s="16">
        <v>18286.599999999708</v>
      </c>
      <c r="G31" s="16">
        <v>15641.200000000134</v>
      </c>
      <c r="H31" s="16">
        <v>23654.399999999852</v>
      </c>
      <c r="I31" s="16">
        <v>52820.000000000087</v>
      </c>
      <c r="J31" s="16">
        <v>53399.199999999866</v>
      </c>
      <c r="K31" s="16">
        <v>34735.600000000311</v>
      </c>
      <c r="L31" s="16">
        <v>47387.999999999767</v>
      </c>
      <c r="M31" s="16">
        <v>49367.999999999854</v>
      </c>
      <c r="N31" s="16">
        <v>44445.200000000186</v>
      </c>
      <c r="O31" s="16">
        <v>0</v>
      </c>
      <c r="P31" s="16">
        <v>0</v>
      </c>
      <c r="Q31" s="16">
        <v>0</v>
      </c>
      <c r="R31" s="33"/>
      <c r="S31" s="33"/>
      <c r="T31" s="33"/>
    </row>
    <row r="32" spans="1:20" ht="12.75" customHeight="1">
      <c r="A32" s="14" t="s">
        <v>53</v>
      </c>
      <c r="B32" s="15" t="s">
        <v>54</v>
      </c>
      <c r="C32" s="442">
        <f>D32+'FY2014 GEFdash Steam THERMS'!G35</f>
        <v>8934.3939347636406</v>
      </c>
      <c r="D32" s="418">
        <f t="shared" si="3"/>
        <v>51.277121280000017</v>
      </c>
      <c r="E32" s="409">
        <f t="shared" si="4"/>
        <v>128460.00000000004</v>
      </c>
      <c r="F32" s="16">
        <v>11610.000000000127</v>
      </c>
      <c r="G32" s="16">
        <v>10539.999999999964</v>
      </c>
      <c r="H32" s="16">
        <v>13699.999999999818</v>
      </c>
      <c r="I32" s="16">
        <v>17519.999999999982</v>
      </c>
      <c r="J32" s="16">
        <v>17670.000000000073</v>
      </c>
      <c r="K32" s="16">
        <v>12989.999999999782</v>
      </c>
      <c r="L32" s="16">
        <v>15760.000000000218</v>
      </c>
      <c r="M32" s="16">
        <v>14860.000000000127</v>
      </c>
      <c r="N32" s="16">
        <v>13809.999999999945</v>
      </c>
      <c r="O32" s="16">
        <v>0</v>
      </c>
      <c r="P32" s="16">
        <v>0</v>
      </c>
      <c r="Q32" s="16">
        <v>0</v>
      </c>
      <c r="R32" s="33"/>
      <c r="S32" s="33"/>
      <c r="T32" s="33"/>
    </row>
    <row r="33" spans="1:20" ht="12.75" customHeight="1">
      <c r="A33" s="14" t="s">
        <v>222</v>
      </c>
      <c r="B33" s="15" t="s">
        <v>55</v>
      </c>
      <c r="C33" s="442">
        <f>D33+'FY2014 GEFdash Steam THERMS'!G36</f>
        <v>6793.2483397934402</v>
      </c>
      <c r="D33" s="418">
        <f t="shared" si="3"/>
        <v>200.44312130303996</v>
      </c>
      <c r="E33" s="409">
        <f t="shared" si="4"/>
        <v>502152.27999999991</v>
      </c>
      <c r="F33" s="16">
        <v>10089.93999999991</v>
      </c>
      <c r="G33" s="16">
        <v>9044.86</v>
      </c>
      <c r="H33" s="16">
        <v>13304.640000000087</v>
      </c>
      <c r="I33" s="16">
        <v>23537.809999999918</v>
      </c>
      <c r="J33" s="16">
        <v>347150.70999999996</v>
      </c>
      <c r="K33" s="16">
        <v>23386.800000000097</v>
      </c>
      <c r="L33" s="16">
        <v>26902.63999999993</v>
      </c>
      <c r="M33" s="16">
        <v>26273.680000000029</v>
      </c>
      <c r="N33" s="16">
        <v>22461.19999999995</v>
      </c>
      <c r="O33" s="16">
        <v>0</v>
      </c>
      <c r="P33" s="16">
        <v>0</v>
      </c>
      <c r="Q33" s="16">
        <v>0</v>
      </c>
      <c r="R33" s="33"/>
      <c r="S33" s="33"/>
      <c r="T33" s="33"/>
    </row>
    <row r="34" spans="1:20" ht="12.75" customHeight="1">
      <c r="A34" s="14" t="s">
        <v>56</v>
      </c>
      <c r="B34" s="15" t="s">
        <v>57</v>
      </c>
      <c r="C34" s="442">
        <f>D34+'FY2014 GEFdash Steam THERMS'!G37</f>
        <v>18945.835902302399</v>
      </c>
      <c r="D34" s="418">
        <f t="shared" si="3"/>
        <v>104.281841664</v>
      </c>
      <c r="E34" s="409">
        <f t="shared" si="4"/>
        <v>261248</v>
      </c>
      <c r="F34" s="16">
        <v>12288</v>
      </c>
      <c r="G34" s="16">
        <v>11328</v>
      </c>
      <c r="H34" s="16">
        <v>19648</v>
      </c>
      <c r="I34" s="16">
        <v>37120</v>
      </c>
      <c r="J34" s="16">
        <v>39424</v>
      </c>
      <c r="K34" s="16">
        <v>29760</v>
      </c>
      <c r="L34" s="16">
        <v>37760</v>
      </c>
      <c r="M34" s="16">
        <v>37632</v>
      </c>
      <c r="N34" s="16">
        <v>36288</v>
      </c>
      <c r="O34" s="16">
        <v>0</v>
      </c>
      <c r="P34" s="16">
        <v>0</v>
      </c>
      <c r="Q34" s="16">
        <v>0</v>
      </c>
      <c r="R34" s="33"/>
      <c r="S34" s="33"/>
      <c r="T34" s="33"/>
    </row>
    <row r="35" spans="1:20" ht="12.75" customHeight="1">
      <c r="A35" s="14" t="s">
        <v>58</v>
      </c>
      <c r="B35" s="15" t="s">
        <v>59</v>
      </c>
      <c r="C35" s="442">
        <f>D35+'FY2014 GEFdash Steam THERMS'!G38</f>
        <v>18783.920131351202</v>
      </c>
      <c r="D35" s="418">
        <f t="shared" si="3"/>
        <v>84.714227136000005</v>
      </c>
      <c r="E35" s="409">
        <f t="shared" si="4"/>
        <v>212227</v>
      </c>
      <c r="F35" s="16">
        <v>11157</v>
      </c>
      <c r="G35" s="16">
        <v>10556</v>
      </c>
      <c r="H35" s="16">
        <v>17337</v>
      </c>
      <c r="I35" s="16">
        <v>32539</v>
      </c>
      <c r="J35" s="16">
        <v>32218</v>
      </c>
      <c r="K35" s="16">
        <v>20929</v>
      </c>
      <c r="L35" s="16">
        <v>29798</v>
      </c>
      <c r="M35" s="16">
        <v>29259</v>
      </c>
      <c r="N35" s="16">
        <v>28434</v>
      </c>
      <c r="O35" s="16">
        <v>0</v>
      </c>
      <c r="P35" s="16">
        <v>0</v>
      </c>
      <c r="Q35" s="16">
        <v>0</v>
      </c>
      <c r="R35" s="33"/>
      <c r="S35" s="33"/>
      <c r="T35" s="33"/>
    </row>
    <row r="36" spans="1:20" ht="12.75" customHeight="1">
      <c r="A36" s="14" t="s">
        <v>60</v>
      </c>
      <c r="B36" s="35" t="s">
        <v>61</v>
      </c>
      <c r="C36" s="443">
        <f>D36+'FY2014 GEFdash Steam THERMS'!G39</f>
        <v>72524.601226810642</v>
      </c>
      <c r="D36" s="421">
        <f t="shared" si="3"/>
        <v>432.30724350105601</v>
      </c>
      <c r="E36" s="409">
        <f t="shared" si="4"/>
        <v>1083020.7919999999</v>
      </c>
      <c r="F36" s="36">
        <v>39863</v>
      </c>
      <c r="G36" s="36">
        <v>33046</v>
      </c>
      <c r="H36" s="36">
        <v>57750</v>
      </c>
      <c r="I36" s="36">
        <v>114839</v>
      </c>
      <c r="J36" s="36">
        <v>435811</v>
      </c>
      <c r="K36" s="36">
        <v>82652.792000000001</v>
      </c>
      <c r="L36" s="36">
        <v>111006</v>
      </c>
      <c r="M36" s="36">
        <v>109860</v>
      </c>
      <c r="N36" s="36">
        <v>98193</v>
      </c>
      <c r="O36" s="36">
        <v>0</v>
      </c>
      <c r="P36" s="36">
        <v>0</v>
      </c>
      <c r="Q36" s="36">
        <v>0</v>
      </c>
      <c r="R36" s="33"/>
      <c r="S36" s="33"/>
      <c r="T36" s="33"/>
    </row>
    <row r="37" spans="1:20" ht="12.75" customHeight="1">
      <c r="A37" s="37" t="s">
        <v>62</v>
      </c>
      <c r="B37" s="38"/>
      <c r="C37" s="444">
        <f>D37+'FY2014 GEFdash Steam THERMS'!G42</f>
        <v>272929.15109564213</v>
      </c>
      <c r="D37" s="422">
        <f t="shared" si="3"/>
        <v>1847.7186078637437</v>
      </c>
      <c r="E37" s="410">
        <f t="shared" si="4"/>
        <v>4628924.6829999993</v>
      </c>
      <c r="F37" s="39">
        <v>272829.24299999909</v>
      </c>
      <c r="G37" s="39">
        <v>247301.48900000041</v>
      </c>
      <c r="H37" s="39">
        <v>345448.62999999948</v>
      </c>
      <c r="I37" s="39">
        <v>572034.11900000041</v>
      </c>
      <c r="J37" s="39">
        <v>1202624.3479999998</v>
      </c>
      <c r="K37" s="39">
        <v>419174.64500000142</v>
      </c>
      <c r="L37" s="39">
        <v>535052.01499999955</v>
      </c>
      <c r="M37" s="39">
        <v>523292.60999999882</v>
      </c>
      <c r="N37" s="39">
        <v>489912.58399999992</v>
      </c>
      <c r="O37" s="39">
        <v>21255</v>
      </c>
      <c r="P37" s="39">
        <v>0</v>
      </c>
      <c r="Q37" s="39">
        <v>0</v>
      </c>
      <c r="R37" s="33"/>
      <c r="S37" s="33"/>
      <c r="T37" s="33"/>
    </row>
    <row r="38" spans="1:20" ht="12.75" customHeight="1">
      <c r="A38" s="40"/>
      <c r="B38" s="41"/>
      <c r="C38" s="456">
        <f>D38+'FY2014 GEFdash Steam THERMS'!G39</f>
        <v>72092.293983309588</v>
      </c>
      <c r="D38" s="42"/>
      <c r="E38" s="411">
        <f t="shared" si="4"/>
        <v>0</v>
      </c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33"/>
      <c r="S38" s="33"/>
      <c r="T38" s="33"/>
    </row>
    <row r="39" spans="1:20" ht="12.75" customHeight="1">
      <c r="A39" s="44" t="s">
        <v>63</v>
      </c>
      <c r="B39" s="45" t="s">
        <v>64</v>
      </c>
      <c r="C39" s="442">
        <f>D39+'FY2014 GEFdash Steam THERMS'!G40</f>
        <v>22269.679467890401</v>
      </c>
      <c r="D39" s="418">
        <f t="shared" ref="D39:D41" si="5">0.88*E39*0.0004536</f>
        <v>186.81062400000002</v>
      </c>
      <c r="E39" s="409">
        <f t="shared" si="4"/>
        <v>468000</v>
      </c>
      <c r="F39" s="16">
        <v>57000</v>
      </c>
      <c r="G39" s="16">
        <v>45000</v>
      </c>
      <c r="H39" s="16">
        <v>39000</v>
      </c>
      <c r="I39" s="16">
        <v>63000</v>
      </c>
      <c r="J39" s="16">
        <v>60000</v>
      </c>
      <c r="K39" s="16">
        <v>38000</v>
      </c>
      <c r="L39" s="16">
        <v>58000</v>
      </c>
      <c r="M39" s="16">
        <v>55000</v>
      </c>
      <c r="N39" s="16">
        <v>53000</v>
      </c>
      <c r="O39" s="16">
        <v>0</v>
      </c>
      <c r="P39" s="16">
        <v>0</v>
      </c>
      <c r="Q39" s="16">
        <v>0</v>
      </c>
      <c r="R39" s="33"/>
      <c r="S39" s="33"/>
      <c r="T39" s="33"/>
    </row>
    <row r="40" spans="1:20" ht="12.75" customHeight="1" thickBot="1">
      <c r="A40" s="46" t="s">
        <v>254</v>
      </c>
      <c r="B40" s="47" t="s">
        <v>65</v>
      </c>
      <c r="C40" s="446">
        <f>D40+'FY2014 GEFdash Steam THERMS'!G41</f>
        <v>21546.530231246092</v>
      </c>
      <c r="D40" s="423">
        <f t="shared" si="5"/>
        <v>584.19434303999958</v>
      </c>
      <c r="E40" s="412">
        <f t="shared" si="4"/>
        <v>1463529.9999999988</v>
      </c>
      <c r="F40" s="20">
        <v>180749.99999999869</v>
      </c>
      <c r="G40" s="20">
        <v>162429.99999999971</v>
      </c>
      <c r="H40" s="20">
        <v>161800.00000000073</v>
      </c>
      <c r="I40" s="20">
        <v>177869.99999999948</v>
      </c>
      <c r="J40" s="20">
        <v>168189.99999999983</v>
      </c>
      <c r="K40" s="20">
        <v>142900.00000000044</v>
      </c>
      <c r="L40" s="20">
        <v>160680.00000000015</v>
      </c>
      <c r="M40" s="20">
        <v>152490.00000000012</v>
      </c>
      <c r="N40" s="20">
        <v>156419.99999999968</v>
      </c>
      <c r="O40" s="20">
        <v>0</v>
      </c>
      <c r="P40" s="20">
        <v>0</v>
      </c>
      <c r="Q40" s="20">
        <v>0</v>
      </c>
      <c r="R40" s="33"/>
      <c r="S40" s="33"/>
      <c r="T40" s="33"/>
    </row>
    <row r="41" spans="1:20" ht="12.75" customHeight="1">
      <c r="A41" s="21" t="s">
        <v>66</v>
      </c>
      <c r="B41" s="22"/>
      <c r="C41" s="447">
        <f>D41+'FY2014 GEFdash Steam THERMS'!G42</f>
        <v>273700.1560626821</v>
      </c>
      <c r="D41" s="424">
        <f t="shared" si="5"/>
        <v>2618.7235749037432</v>
      </c>
      <c r="E41" s="413">
        <f t="shared" si="4"/>
        <v>6560454.6829999974</v>
      </c>
      <c r="F41" s="23">
        <v>510579.2429999978</v>
      </c>
      <c r="G41" s="23">
        <v>454731.48900000012</v>
      </c>
      <c r="H41" s="23">
        <v>546248.63000000024</v>
      </c>
      <c r="I41" s="23">
        <v>812904.11899999995</v>
      </c>
      <c r="J41" s="23">
        <v>1430814.3479999995</v>
      </c>
      <c r="K41" s="23">
        <v>600074.64500000188</v>
      </c>
      <c r="L41" s="23">
        <v>753732.01499999966</v>
      </c>
      <c r="M41" s="23">
        <v>730782.60999999894</v>
      </c>
      <c r="N41" s="23">
        <v>699332.58399999957</v>
      </c>
      <c r="O41" s="23">
        <v>21255</v>
      </c>
      <c r="P41" s="23">
        <v>0</v>
      </c>
      <c r="Q41" s="23">
        <v>0</v>
      </c>
      <c r="R41" s="33"/>
      <c r="S41" s="33"/>
      <c r="T41" s="33"/>
    </row>
    <row r="42" spans="1:20" s="28" customFormat="1" ht="12.75" customHeight="1">
      <c r="A42" s="24"/>
      <c r="B42" s="25"/>
      <c r="C42" s="448"/>
      <c r="D42" s="26"/>
      <c r="E42" s="414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27"/>
      <c r="Q42" s="27"/>
    </row>
    <row r="43" spans="1:20" ht="12.75" customHeight="1">
      <c r="A43" s="49" t="s">
        <v>67</v>
      </c>
      <c r="B43" s="50"/>
      <c r="C43" s="449"/>
      <c r="D43" s="51"/>
      <c r="E43" s="415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</row>
    <row r="44" spans="1:20" ht="12.75" customHeight="1">
      <c r="A44" s="53" t="s">
        <v>68</v>
      </c>
      <c r="B44" s="54" t="s">
        <v>69</v>
      </c>
      <c r="C44" s="450">
        <f>D44+'FY2014 GEFdash Steam THERMS'!G44</f>
        <v>2281.0250251891821</v>
      </c>
      <c r="D44" s="417">
        <f t="shared" ref="D44:D46" si="6">0.88*E44*0.0004536</f>
        <v>29.259014400000009</v>
      </c>
      <c r="E44" s="411">
        <f t="shared" ref="E44:E46" si="7">SUM(F44:Q44)</f>
        <v>73300.000000000015</v>
      </c>
      <c r="F44" s="13">
        <v>7900.0000000000346</v>
      </c>
      <c r="G44" s="13">
        <v>7800.0000000000109</v>
      </c>
      <c r="H44" s="13">
        <v>8699.9999999999891</v>
      </c>
      <c r="I44" s="13">
        <v>8399.9999999999782</v>
      </c>
      <c r="J44" s="13">
        <v>7600.0000000000227</v>
      </c>
      <c r="K44" s="13">
        <v>7899.9999999999773</v>
      </c>
      <c r="L44" s="13">
        <v>8900.0000000000346</v>
      </c>
      <c r="M44" s="13">
        <v>7799.9999999999545</v>
      </c>
      <c r="N44" s="13">
        <v>8300.0000000000109</v>
      </c>
      <c r="O44" s="13">
        <v>0</v>
      </c>
      <c r="P44" s="13">
        <v>0</v>
      </c>
      <c r="Q44" s="13">
        <v>0</v>
      </c>
    </row>
    <row r="45" spans="1:20" ht="12.75" customHeight="1" thickBot="1">
      <c r="A45" s="46" t="s">
        <v>74</v>
      </c>
      <c r="B45" s="55" t="s">
        <v>70</v>
      </c>
      <c r="C45" s="451">
        <f>D45+'FY2014 GEFdash Steam THERMS'!G45</f>
        <v>29292.607956904994</v>
      </c>
      <c r="D45" s="423">
        <f t="shared" si="6"/>
        <v>512.39493468979197</v>
      </c>
      <c r="E45" s="412">
        <f t="shared" si="7"/>
        <v>1283657.344</v>
      </c>
      <c r="F45" s="20">
        <v>157341.40700000001</v>
      </c>
      <c r="G45" s="20">
        <v>141927.99999999994</v>
      </c>
      <c r="H45" s="20">
        <v>141328.43700000003</v>
      </c>
      <c r="I45" s="20">
        <v>146467.5</v>
      </c>
      <c r="J45" s="20">
        <v>145760.5</v>
      </c>
      <c r="K45" s="20">
        <v>125469</v>
      </c>
      <c r="L45" s="20">
        <v>147032.5</v>
      </c>
      <c r="M45" s="20">
        <v>135660.5</v>
      </c>
      <c r="N45" s="20">
        <v>142669.5</v>
      </c>
      <c r="O45" s="20">
        <v>0</v>
      </c>
      <c r="P45" s="20">
        <v>0</v>
      </c>
      <c r="Q45" s="20">
        <v>0</v>
      </c>
    </row>
    <row r="46" spans="1:20" ht="12.75" customHeight="1">
      <c r="A46" s="21" t="s">
        <v>268</v>
      </c>
      <c r="B46" s="56"/>
      <c r="C46" s="452">
        <f>D46+'FY2014 GEFdash Steam THERMS'!G47</f>
        <v>541.65394908979204</v>
      </c>
      <c r="D46" s="424">
        <f t="shared" si="6"/>
        <v>541.65394908979204</v>
      </c>
      <c r="E46" s="413">
        <f t="shared" si="7"/>
        <v>1356957.344</v>
      </c>
      <c r="F46" s="23">
        <v>165241.40700000004</v>
      </c>
      <c r="G46" s="23">
        <v>149727.99999999994</v>
      </c>
      <c r="H46" s="23">
        <v>150028.43700000003</v>
      </c>
      <c r="I46" s="23">
        <v>154867.49999999997</v>
      </c>
      <c r="J46" s="23">
        <v>153360.50000000003</v>
      </c>
      <c r="K46" s="23">
        <v>133368.99999999997</v>
      </c>
      <c r="L46" s="23">
        <v>155932.50000000003</v>
      </c>
      <c r="M46" s="23">
        <v>143460.49999999994</v>
      </c>
      <c r="N46" s="23">
        <v>150969.5</v>
      </c>
      <c r="O46" s="23">
        <v>0</v>
      </c>
      <c r="P46" s="23">
        <v>0</v>
      </c>
      <c r="Q46" s="23">
        <v>0</v>
      </c>
    </row>
    <row r="47" spans="1:20" s="28" customFormat="1" ht="12.75" customHeight="1" thickBot="1">
      <c r="A47" s="57" t="s">
        <v>71</v>
      </c>
      <c r="B47" s="58"/>
      <c r="C47" s="455">
        <f>D47+'FY2014 GEFdash Steam THERMS'!G48</f>
        <v>3160.3775239935349</v>
      </c>
      <c r="D47" s="434">
        <f>0.88*E47*0.0004536</f>
        <v>3160.3775239935349</v>
      </c>
      <c r="E47" s="60">
        <v>7917412.026999997</v>
      </c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</row>
    <row r="48" spans="1:20" s="32" customFormat="1" ht="12.75" customHeight="1" thickTop="1">
      <c r="A48" s="32" t="s">
        <v>72</v>
      </c>
      <c r="B48" s="62"/>
      <c r="C48" s="63" t="e">
        <v>#VALUE!</v>
      </c>
      <c r="D48" s="64" t="e">
        <v>#VALUE!</v>
      </c>
      <c r="E48" s="65" t="e">
        <v>#VALUE!</v>
      </c>
      <c r="F48" s="65">
        <v>2125636.9169999966</v>
      </c>
      <c r="G48" s="65">
        <v>2708117.3100000019</v>
      </c>
      <c r="H48" s="65" t="e">
        <v>#VALUE!</v>
      </c>
      <c r="I48" s="65">
        <v>2945190.8399999989</v>
      </c>
      <c r="J48" s="65">
        <v>3529061.4899999974</v>
      </c>
      <c r="K48" s="65">
        <v>2491975.7120000036</v>
      </c>
      <c r="L48" s="65">
        <v>2715662.2900000019</v>
      </c>
      <c r="M48" s="65">
        <v>2632277.6199999973</v>
      </c>
      <c r="N48" s="65">
        <v>95555054.449999899</v>
      </c>
      <c r="O48" s="65">
        <v>104759897.54000007</v>
      </c>
      <c r="P48" s="65">
        <v>0</v>
      </c>
      <c r="Q48" s="65">
        <v>0</v>
      </c>
    </row>
  </sheetData>
  <mergeCells count="2">
    <mergeCell ref="A1:Q1"/>
    <mergeCell ref="A2:Q2"/>
  </mergeCells>
  <printOptions horizontalCentered="1"/>
  <pageMargins left="0.25" right="0.25" top="0.75" bottom="0.75" header="0.3" footer="0.3"/>
  <pageSetup paperSize="17" scale="69" fitToWidth="0" orientation="landscape" horizontalDpi="4294967293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3"/>
    <pageSetUpPr fitToPage="1"/>
  </sheetPr>
  <dimension ref="A1:T48"/>
  <sheetViews>
    <sheetView zoomScale="60" zoomScaleNormal="60" workbookViewId="0">
      <selection activeCell="E27" sqref="E27"/>
    </sheetView>
  </sheetViews>
  <sheetFormatPr defaultColWidth="9.1796875" defaultRowHeight="12.75" customHeight="1"/>
  <cols>
    <col min="1" max="1" width="40.7265625" style="1" customWidth="1"/>
    <col min="2" max="2" width="7.453125" style="66" customWidth="1"/>
    <col min="3" max="3" width="10.81640625" style="1" customWidth="1"/>
    <col min="4" max="4" width="12.26953125" style="67" customWidth="1"/>
    <col min="5" max="5" width="15.7265625" style="1" customWidth="1"/>
    <col min="6" max="15" width="12.7265625" style="1" customWidth="1"/>
    <col min="16" max="16" width="14.453125" style="1" customWidth="1"/>
    <col min="17" max="17" width="12.7265625" style="1" customWidth="1"/>
    <col min="18" max="16384" width="9.1796875" style="1"/>
  </cols>
  <sheetData>
    <row r="1" spans="1:17" ht="12.75" customHeight="1">
      <c r="A1" s="457" t="s">
        <v>0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</row>
    <row r="2" spans="1:17" ht="12.75" customHeight="1">
      <c r="A2" s="457" t="s">
        <v>259</v>
      </c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  <c r="P2" s="457"/>
      <c r="Q2" s="457"/>
    </row>
    <row r="3" spans="1:17" s="7" customFormat="1" ht="29.25" customHeight="1" thickBot="1">
      <c r="A3" s="2" t="s">
        <v>267</v>
      </c>
      <c r="B3" s="3" t="s">
        <v>1</v>
      </c>
      <c r="C3" s="435" t="s">
        <v>272</v>
      </c>
      <c r="D3" s="5" t="s">
        <v>269</v>
      </c>
      <c r="E3" s="466" t="s">
        <v>273</v>
      </c>
      <c r="F3" s="6">
        <v>41092</v>
      </c>
      <c r="G3" s="6">
        <v>41123</v>
      </c>
      <c r="H3" s="6">
        <v>41154</v>
      </c>
      <c r="I3" s="6">
        <v>41184</v>
      </c>
      <c r="J3" s="6">
        <v>41215</v>
      </c>
      <c r="K3" s="6">
        <v>41245</v>
      </c>
      <c r="L3" s="6">
        <v>41276</v>
      </c>
      <c r="M3" s="6">
        <v>41307</v>
      </c>
      <c r="N3" s="6">
        <v>41335</v>
      </c>
      <c r="O3" s="6">
        <v>41366</v>
      </c>
      <c r="P3" s="6">
        <v>41396</v>
      </c>
      <c r="Q3" s="6">
        <v>41427</v>
      </c>
    </row>
    <row r="4" spans="1:17" ht="12.75" customHeight="1">
      <c r="A4" s="8" t="s">
        <v>2</v>
      </c>
      <c r="B4" s="9" t="s">
        <v>3</v>
      </c>
      <c r="C4" s="436">
        <f>D4+'FY2013 GEFdash Steam THERMS'!G13</f>
        <v>44707.871729142724</v>
      </c>
      <c r="D4" s="416">
        <f t="shared" ref="D4:D5" si="0">0.88*E4*0.0004536</f>
        <v>659.89754816832067</v>
      </c>
      <c r="E4" s="403">
        <f>SUM(F4:Q4)</f>
        <v>1653182.4900000014</v>
      </c>
      <c r="F4" s="10">
        <v>138361.00000000035</v>
      </c>
      <c r="G4" s="10">
        <v>130967.99999999985</v>
      </c>
      <c r="H4" s="10">
        <v>114590.71500000032</v>
      </c>
      <c r="I4" s="10">
        <v>140452.85600000061</v>
      </c>
      <c r="J4" s="10">
        <v>142204.97599999979</v>
      </c>
      <c r="K4" s="10">
        <v>151299.81100000022</v>
      </c>
      <c r="L4" s="10">
        <v>159742.97699999949</v>
      </c>
      <c r="M4" s="10">
        <v>140053.22000000067</v>
      </c>
      <c r="N4" s="10">
        <v>144224.27899999963</v>
      </c>
      <c r="O4" s="10">
        <v>134746.6540000001</v>
      </c>
      <c r="P4" s="10">
        <v>131757.88999999966</v>
      </c>
      <c r="Q4" s="10">
        <v>124780.11200000066</v>
      </c>
    </row>
    <row r="5" spans="1:17" ht="12.75" customHeight="1">
      <c r="A5" s="11" t="s">
        <v>4</v>
      </c>
      <c r="B5" s="12" t="s">
        <v>5</v>
      </c>
      <c r="C5" s="437">
        <f>D5+'FY2013 GEFdash Steam THERMS'!G4</f>
        <v>37383.955704781052</v>
      </c>
      <c r="D5" s="417">
        <f t="shared" si="0"/>
        <v>228.61540561305605</v>
      </c>
      <c r="E5" s="404">
        <f t="shared" ref="E5:E23" si="1">SUM(F5:Q5)</f>
        <v>572729.79200000013</v>
      </c>
      <c r="F5" s="13">
        <v>47994.937000000013</v>
      </c>
      <c r="G5" s="13">
        <v>47987.655999999712</v>
      </c>
      <c r="H5" s="13">
        <v>33190.410000000033</v>
      </c>
      <c r="I5" s="13">
        <v>71046.720000000059</v>
      </c>
      <c r="J5" s="13">
        <v>52861.777000000206</v>
      </c>
      <c r="K5" s="13" t="s">
        <v>140</v>
      </c>
      <c r="L5" s="13">
        <v>52762.050000000047</v>
      </c>
      <c r="M5" s="13">
        <v>52147.02549459468</v>
      </c>
      <c r="N5" s="13">
        <v>53257.831174570485</v>
      </c>
      <c r="O5" s="13">
        <v>52700.876783700136</v>
      </c>
      <c r="P5" s="13">
        <v>62527.144547134609</v>
      </c>
      <c r="Q5" s="13">
        <v>46253.364000000118</v>
      </c>
    </row>
    <row r="6" spans="1:17" ht="12.75" customHeight="1">
      <c r="A6" s="14" t="s">
        <v>6</v>
      </c>
      <c r="B6" s="15" t="s">
        <v>7</v>
      </c>
      <c r="C6" s="438">
        <f>D6+'FY2013 GEFdash Steam THERMS'!G5</f>
        <v>110854.73082175029</v>
      </c>
      <c r="D6" s="418">
        <f>0.88*E6*0.0004536</f>
        <v>863.35530955027207</v>
      </c>
      <c r="E6" s="405">
        <f t="shared" si="1"/>
        <v>2162887.0789999999</v>
      </c>
      <c r="F6" s="16">
        <v>188464.67999999976</v>
      </c>
      <c r="G6" s="16">
        <v>191412.00000000006</v>
      </c>
      <c r="H6" s="16">
        <v>177231.71699999948</v>
      </c>
      <c r="I6" s="16">
        <v>191386.68800000078</v>
      </c>
      <c r="J6" s="16">
        <v>184139.1409999996</v>
      </c>
      <c r="K6" s="16">
        <v>184568.2600000003</v>
      </c>
      <c r="L6" s="16">
        <v>180319.01199999987</v>
      </c>
      <c r="M6" s="16">
        <v>160742.22099999973</v>
      </c>
      <c r="N6" s="16">
        <v>177031.02200000052</v>
      </c>
      <c r="O6" s="16">
        <v>172367.91199999989</v>
      </c>
      <c r="P6" s="16">
        <v>180756.40800000011</v>
      </c>
      <c r="Q6" s="16">
        <v>174468.01799999981</v>
      </c>
    </row>
    <row r="7" spans="1:17" ht="12.75" customHeight="1">
      <c r="A7" s="14" t="s">
        <v>8</v>
      </c>
      <c r="B7" s="15" t="s">
        <v>9</v>
      </c>
      <c r="C7" s="438">
        <f>D7+'FY2013 GEFdash Steam THERMS'!G6</f>
        <v>33284.915858021181</v>
      </c>
      <c r="D7" s="418">
        <f t="shared" ref="D7:D24" si="2">0.88*E7*0.0004536</f>
        <v>466.09962723878402</v>
      </c>
      <c r="E7" s="405">
        <f t="shared" si="1"/>
        <v>1167677.838</v>
      </c>
      <c r="F7" s="16">
        <v>108285.8339999998</v>
      </c>
      <c r="G7" s="16">
        <v>103511.89800000004</v>
      </c>
      <c r="H7" s="16">
        <v>88369.777999999933</v>
      </c>
      <c r="I7" s="16">
        <v>106692.76099999994</v>
      </c>
      <c r="J7" s="16">
        <v>93179.251000000164</v>
      </c>
      <c r="K7" s="16">
        <v>87959.63599999994</v>
      </c>
      <c r="L7" s="16">
        <v>94366.589000000153</v>
      </c>
      <c r="M7" s="16">
        <v>88268.481999999844</v>
      </c>
      <c r="N7" s="16">
        <v>91437.087999999989</v>
      </c>
      <c r="O7" s="16">
        <v>102647.71499999985</v>
      </c>
      <c r="P7" s="16">
        <v>105900.571</v>
      </c>
      <c r="Q7" s="16">
        <v>97058.235000000335</v>
      </c>
    </row>
    <row r="8" spans="1:17" ht="12.75" customHeight="1">
      <c r="A8" s="14" t="s">
        <v>11</v>
      </c>
      <c r="B8" s="15" t="s">
        <v>12</v>
      </c>
      <c r="C8" s="438">
        <f>D8+'FY2013 GEFdash Steam THERMS'!G7</f>
        <v>63333.2320182072</v>
      </c>
      <c r="D8" s="418">
        <f t="shared" si="2"/>
        <v>267.62218559999991</v>
      </c>
      <c r="E8" s="405">
        <f t="shared" si="1"/>
        <v>670449.99999999977</v>
      </c>
      <c r="F8" s="16">
        <v>57280.000000000109</v>
      </c>
      <c r="G8" s="16">
        <v>54300.000000000087</v>
      </c>
      <c r="H8" s="16">
        <v>51269.999999999578</v>
      </c>
      <c r="I8" s="16">
        <v>65580.000000000233</v>
      </c>
      <c r="J8" s="16">
        <v>64659.999999999738</v>
      </c>
      <c r="K8" s="16">
        <v>57190.000000000255</v>
      </c>
      <c r="L8" s="16">
        <v>41999.999999999818</v>
      </c>
      <c r="M8" s="16">
        <v>56450.000000000146</v>
      </c>
      <c r="N8" s="16">
        <v>58449.99999999984</v>
      </c>
      <c r="O8" s="16">
        <v>57130.000000000276</v>
      </c>
      <c r="P8" s="16">
        <v>57639.999999999913</v>
      </c>
      <c r="Q8" s="16">
        <v>48499.999999999796</v>
      </c>
    </row>
    <row r="9" spans="1:17" ht="12.75" customHeight="1">
      <c r="A9" s="14" t="s">
        <v>13</v>
      </c>
      <c r="B9" s="15" t="s">
        <v>14</v>
      </c>
      <c r="C9" s="438">
        <f>D9+'FY2013 GEFdash Steam THERMS'!G8</f>
        <v>150556.84889826871</v>
      </c>
      <c r="D9" s="418">
        <f t="shared" si="2"/>
        <v>870.58647657273616</v>
      </c>
      <c r="E9" s="405">
        <f t="shared" si="1"/>
        <v>2181002.6770000001</v>
      </c>
      <c r="F9" s="16">
        <v>198238.80000000028</v>
      </c>
      <c r="G9" s="16">
        <v>195064.11999999912</v>
      </c>
      <c r="H9" s="16">
        <v>172538.51200000069</v>
      </c>
      <c r="I9" s="16">
        <v>201238.05399999942</v>
      </c>
      <c r="J9" s="16">
        <v>193138.61700000043</v>
      </c>
      <c r="K9" s="16">
        <v>182163.15699999966</v>
      </c>
      <c r="L9" s="16">
        <v>179679.59000000043</v>
      </c>
      <c r="M9" s="16">
        <v>167493.05199999921</v>
      </c>
      <c r="N9" s="16">
        <v>167520.2030000001</v>
      </c>
      <c r="O9" s="16">
        <v>170759.26099999994</v>
      </c>
      <c r="P9" s="16">
        <v>187065.22100000014</v>
      </c>
      <c r="Q9" s="16">
        <v>166104.09000000043</v>
      </c>
    </row>
    <row r="10" spans="1:17" ht="12.75" customHeight="1">
      <c r="A10" s="14" t="s">
        <v>15</v>
      </c>
      <c r="B10" s="15" t="s">
        <v>16</v>
      </c>
      <c r="C10" s="438">
        <f>D10+'FY2013 GEFdash Steam THERMS'!G9</f>
        <v>9852.5188237896</v>
      </c>
      <c r="D10" s="418">
        <f t="shared" si="2"/>
        <v>49.053755519999953</v>
      </c>
      <c r="E10" s="405">
        <f t="shared" si="1"/>
        <v>122889.99999999988</v>
      </c>
      <c r="F10" s="16">
        <v>8029.9999999999727</v>
      </c>
      <c r="G10" s="16">
        <v>6480.0000000000182</v>
      </c>
      <c r="H10" s="16">
        <v>8459.999999999809</v>
      </c>
      <c r="I10" s="16">
        <v>12160.000000000082</v>
      </c>
      <c r="J10" s="16">
        <v>10859.9999999999</v>
      </c>
      <c r="K10" s="16">
        <v>11090.000000000146</v>
      </c>
      <c r="L10" s="16">
        <v>11920.000000000073</v>
      </c>
      <c r="M10" s="16">
        <v>10949.999999999818</v>
      </c>
      <c r="N10" s="16">
        <v>11090.000000000146</v>
      </c>
      <c r="O10" s="16">
        <v>11490.000000000009</v>
      </c>
      <c r="P10" s="16">
        <v>11129.999999999882</v>
      </c>
      <c r="Q10" s="16">
        <v>9230.0000000000182</v>
      </c>
    </row>
    <row r="11" spans="1:17" s="17" customFormat="1" ht="12.75" customHeight="1">
      <c r="A11" s="14" t="s">
        <v>18</v>
      </c>
      <c r="B11" s="15" t="s">
        <v>19</v>
      </c>
      <c r="C11" s="438">
        <f>D11+'FY2013 GEFdash Steam THERMS'!G10</f>
        <v>34503.944269636799</v>
      </c>
      <c r="D11" s="418">
        <f t="shared" si="2"/>
        <v>980.28136483200012</v>
      </c>
      <c r="E11" s="405">
        <f t="shared" si="1"/>
        <v>2455811.5</v>
      </c>
      <c r="F11" s="16">
        <v>219478</v>
      </c>
      <c r="G11" s="16">
        <v>208851.79999999981</v>
      </c>
      <c r="H11" s="16">
        <v>187687.20000000019</v>
      </c>
      <c r="I11" s="16">
        <v>204370.25</v>
      </c>
      <c r="J11" s="16">
        <v>196745.5</v>
      </c>
      <c r="K11" s="16">
        <v>197645.75</v>
      </c>
      <c r="L11" s="16">
        <v>205777.5</v>
      </c>
      <c r="M11" s="16">
        <v>198707.75</v>
      </c>
      <c r="N11" s="16">
        <v>207520.75</v>
      </c>
      <c r="O11" s="16">
        <v>207818.5</v>
      </c>
      <c r="P11" s="16">
        <v>222635.75</v>
      </c>
      <c r="Q11" s="16">
        <v>198572.75</v>
      </c>
    </row>
    <row r="12" spans="1:17" ht="12.75" customHeight="1">
      <c r="A12" s="14" t="s">
        <v>20</v>
      </c>
      <c r="B12" s="15" t="s">
        <v>21</v>
      </c>
      <c r="C12" s="438">
        <f>D12+'FY2013 GEFdash Steam THERMS'!G11</f>
        <v>46605.72212452798</v>
      </c>
      <c r="D12" s="418">
        <f t="shared" si="2"/>
        <v>391.26363534720014</v>
      </c>
      <c r="E12" s="405">
        <f t="shared" si="1"/>
        <v>980197.90000000026</v>
      </c>
      <c r="F12" s="16">
        <v>62110.800000000134</v>
      </c>
      <c r="G12" s="16">
        <v>66868.200000000041</v>
      </c>
      <c r="H12" s="16">
        <v>59886.409999999836</v>
      </c>
      <c r="I12" s="16">
        <v>87758.190000000177</v>
      </c>
      <c r="J12" s="16">
        <v>85296.999999999738</v>
      </c>
      <c r="K12" s="16">
        <v>71956.400000000358</v>
      </c>
      <c r="L12" s="16">
        <v>81635.439999999886</v>
      </c>
      <c r="M12" s="16">
        <v>84100.90000000014</v>
      </c>
      <c r="N12" s="16">
        <v>90438.569999999891</v>
      </c>
      <c r="O12" s="16">
        <v>93710.139999999781</v>
      </c>
      <c r="P12" s="16">
        <v>107249.99000000012</v>
      </c>
      <c r="Q12" s="16">
        <v>89185.860000000175</v>
      </c>
    </row>
    <row r="13" spans="1:17" ht="12.75" customHeight="1">
      <c r="A13" s="14" t="s">
        <v>22</v>
      </c>
      <c r="B13" s="15" t="s">
        <v>23</v>
      </c>
      <c r="C13" s="438">
        <f>D13+'FY2013 GEFdash Steam THERMS'!G12</f>
        <v>55767.693476688481</v>
      </c>
      <c r="D13" s="418">
        <f t="shared" si="2"/>
        <v>601.77761759808016</v>
      </c>
      <c r="E13" s="405">
        <f t="shared" si="1"/>
        <v>1507579.8100000003</v>
      </c>
      <c r="F13" s="16">
        <v>120119.99999999988</v>
      </c>
      <c r="G13" s="16">
        <v>117060.00000000041</v>
      </c>
      <c r="H13" s="16">
        <v>94571.429999999964</v>
      </c>
      <c r="I13" s="16">
        <v>156286.1699999994</v>
      </c>
      <c r="J13" s="16">
        <v>129097.33000000051</v>
      </c>
      <c r="K13" s="16">
        <v>127407.74999999939</v>
      </c>
      <c r="L13" s="16">
        <v>132318.0200000006</v>
      </c>
      <c r="M13" s="16">
        <v>127743.89333333328</v>
      </c>
      <c r="N13" s="16">
        <v>127743.89333333328</v>
      </c>
      <c r="O13" s="16">
        <v>127743.89333333328</v>
      </c>
      <c r="P13" s="16">
        <v>125722.10999999969</v>
      </c>
      <c r="Q13" s="16">
        <v>121765.32000000043</v>
      </c>
    </row>
    <row r="14" spans="1:17" ht="12.75" customHeight="1">
      <c r="A14" s="14" t="s">
        <v>24</v>
      </c>
      <c r="B14" s="15" t="s">
        <v>25</v>
      </c>
      <c r="C14" s="438">
        <f>D14+'FY2013 GEFdash Steam THERMS'!G14</f>
        <v>12385.770237840887</v>
      </c>
      <c r="D14" s="418">
        <f t="shared" si="2"/>
        <v>170.19246182400002</v>
      </c>
      <c r="E14" s="405">
        <f t="shared" si="1"/>
        <v>426368</v>
      </c>
      <c r="F14" s="16">
        <v>22144</v>
      </c>
      <c r="G14" s="16">
        <v>14848</v>
      </c>
      <c r="H14" s="16">
        <v>18816</v>
      </c>
      <c r="I14" s="16">
        <v>26880</v>
      </c>
      <c r="J14" s="16">
        <v>23680</v>
      </c>
      <c r="K14" s="16">
        <v>23808</v>
      </c>
      <c r="L14" s="16">
        <v>32512</v>
      </c>
      <c r="M14" s="16">
        <v>34176</v>
      </c>
      <c r="N14" s="16">
        <v>32000</v>
      </c>
      <c r="O14" s="16">
        <v>26752</v>
      </c>
      <c r="P14" s="16">
        <v>152960</v>
      </c>
      <c r="Q14" s="16">
        <v>17792</v>
      </c>
    </row>
    <row r="15" spans="1:17" ht="12.75" customHeight="1">
      <c r="A15" s="14" t="s">
        <v>26</v>
      </c>
      <c r="B15" s="15" t="s">
        <v>27</v>
      </c>
      <c r="C15" s="438">
        <f>D15+'FY2013 GEFdash Steam THERMS'!G15</f>
        <v>91192.491905568473</v>
      </c>
      <c r="D15" s="418">
        <f t="shared" si="2"/>
        <v>208.60599912767995</v>
      </c>
      <c r="E15" s="405">
        <f t="shared" si="1"/>
        <v>522602.00999999983</v>
      </c>
      <c r="F15" s="16">
        <v>39679.99999999984</v>
      </c>
      <c r="G15" s="16">
        <v>33990.000000000007</v>
      </c>
      <c r="H15" s="16">
        <v>27684.060000000045</v>
      </c>
      <c r="I15" s="16">
        <v>53475.940000000039</v>
      </c>
      <c r="J15" s="16">
        <v>46240.000000000007</v>
      </c>
      <c r="K15" s="16">
        <v>41490.000000000007</v>
      </c>
      <c r="L15" s="16">
        <v>45309.999999999942</v>
      </c>
      <c r="M15" s="16">
        <v>46500</v>
      </c>
      <c r="N15" s="16">
        <v>53038.630000000012</v>
      </c>
      <c r="O15" s="16">
        <v>53038.630000000012</v>
      </c>
      <c r="P15" s="16">
        <v>40862.030000000006</v>
      </c>
      <c r="Q15" s="16">
        <v>41292.719999999914</v>
      </c>
    </row>
    <row r="16" spans="1:17" ht="12.75" customHeight="1">
      <c r="A16" s="14" t="s">
        <v>28</v>
      </c>
      <c r="B16" s="15" t="s">
        <v>29</v>
      </c>
      <c r="C16" s="438">
        <f>D16+'FY2013 GEFdash Steam THERMS'!G17</f>
        <v>21546.732036281755</v>
      </c>
      <c r="D16" s="418">
        <f t="shared" si="2"/>
        <v>566.1400223001599</v>
      </c>
      <c r="E16" s="405">
        <f t="shared" si="1"/>
        <v>1418300.1199999996</v>
      </c>
      <c r="F16" s="16">
        <v>128000</v>
      </c>
      <c r="G16" s="16">
        <v>120419.99999999962</v>
      </c>
      <c r="H16" s="16">
        <v>77300.930000000342</v>
      </c>
      <c r="I16" s="16">
        <v>145124.80999999979</v>
      </c>
      <c r="J16" s="16">
        <v>116227.22999999997</v>
      </c>
      <c r="K16" s="16">
        <v>113397.40000000029</v>
      </c>
      <c r="L16" s="16">
        <v>122972.81999999995</v>
      </c>
      <c r="M16" s="16">
        <v>119909.68250000014</v>
      </c>
      <c r="N16" s="16">
        <v>119909.68249999969</v>
      </c>
      <c r="O16" s="16">
        <v>119909.68249999969</v>
      </c>
      <c r="P16" s="16">
        <v>119909.68250000014</v>
      </c>
      <c r="Q16" s="16">
        <v>115218.20000000024</v>
      </c>
    </row>
    <row r="17" spans="1:20" ht="12.75" customHeight="1">
      <c r="A17" s="14" t="s">
        <v>30</v>
      </c>
      <c r="B17" s="15" t="s">
        <v>31</v>
      </c>
      <c r="C17" s="438">
        <f>D17+'FY2013 GEFdash Steam THERMS'!G18</f>
        <v>19631.1690735552</v>
      </c>
      <c r="D17" s="418">
        <f t="shared" si="2"/>
        <v>115.72678656000001</v>
      </c>
      <c r="E17" s="405">
        <f t="shared" si="1"/>
        <v>289920</v>
      </c>
      <c r="F17" s="16">
        <v>24384</v>
      </c>
      <c r="G17" s="16">
        <v>21120</v>
      </c>
      <c r="H17" s="16">
        <v>17024</v>
      </c>
      <c r="I17" s="16">
        <v>29696</v>
      </c>
      <c r="J17" s="16">
        <v>25728</v>
      </c>
      <c r="K17" s="16">
        <v>23360</v>
      </c>
      <c r="L17" s="16">
        <v>24192</v>
      </c>
      <c r="M17" s="16">
        <v>22976</v>
      </c>
      <c r="N17" s="16">
        <v>22912</v>
      </c>
      <c r="O17" s="16">
        <v>25152</v>
      </c>
      <c r="P17" s="16">
        <v>27584</v>
      </c>
      <c r="Q17" s="16">
        <v>25792</v>
      </c>
    </row>
    <row r="18" spans="1:20" ht="12.75" customHeight="1">
      <c r="A18" s="14" t="s">
        <v>32</v>
      </c>
      <c r="B18" s="15" t="s">
        <v>33</v>
      </c>
      <c r="C18" s="438">
        <f>D18+'FY2013 GEFdash Steam THERMS'!G19</f>
        <v>14933.911072645151</v>
      </c>
      <c r="D18" s="418">
        <f t="shared" si="2"/>
        <v>377.06687176435207</v>
      </c>
      <c r="E18" s="405">
        <f t="shared" si="1"/>
        <v>944632.01400000008</v>
      </c>
      <c r="F18" s="16">
        <v>82951.290000000212</v>
      </c>
      <c r="G18" s="16">
        <v>77324.866999999838</v>
      </c>
      <c r="H18" s="16">
        <v>64617.391000000018</v>
      </c>
      <c r="I18" s="16">
        <v>89294.48400000004</v>
      </c>
      <c r="J18" s="16">
        <v>78640.968999999925</v>
      </c>
      <c r="K18" s="16">
        <v>75686.555000000066</v>
      </c>
      <c r="L18" s="16">
        <v>81781.693000000087</v>
      </c>
      <c r="M18" s="16">
        <v>74381.776999999958</v>
      </c>
      <c r="N18" s="16">
        <v>76848.915000000052</v>
      </c>
      <c r="O18" s="16">
        <v>83621.60500000001</v>
      </c>
      <c r="P18" s="16">
        <v>87369.945999999807</v>
      </c>
      <c r="Q18" s="16">
        <v>72112.522000000085</v>
      </c>
    </row>
    <row r="19" spans="1:20" ht="12.75" customHeight="1">
      <c r="A19" s="14" t="s">
        <v>34</v>
      </c>
      <c r="B19" s="15" t="s">
        <v>35</v>
      </c>
      <c r="C19" s="438">
        <f>D19+'FY2013 GEFdash Steam THERMS'!G20</f>
        <v>39560.811666364796</v>
      </c>
      <c r="D19" s="418">
        <f t="shared" si="2"/>
        <v>400.02301785600002</v>
      </c>
      <c r="E19" s="406">
        <f t="shared" si="1"/>
        <v>1002142</v>
      </c>
      <c r="F19" s="16">
        <v>94042</v>
      </c>
      <c r="G19" s="16">
        <v>92176</v>
      </c>
      <c r="H19" s="16">
        <v>92176</v>
      </c>
      <c r="I19" s="16">
        <v>104369</v>
      </c>
      <c r="J19" s="16">
        <v>80836</v>
      </c>
      <c r="K19" s="16">
        <v>72784</v>
      </c>
      <c r="L19" s="16">
        <v>85353</v>
      </c>
      <c r="M19" s="16">
        <v>72785</v>
      </c>
      <c r="N19" s="16">
        <v>74577</v>
      </c>
      <c r="O19" s="16">
        <v>80320</v>
      </c>
      <c r="P19" s="16">
        <v>82446</v>
      </c>
      <c r="Q19" s="16">
        <v>70278</v>
      </c>
    </row>
    <row r="20" spans="1:20" ht="12.75" customHeight="1">
      <c r="A20" s="14" t="s">
        <v>36</v>
      </c>
      <c r="B20" s="15" t="s">
        <v>37</v>
      </c>
      <c r="C20" s="438">
        <f>D20+'FY2013 GEFdash Steam THERMS'!G21</f>
        <v>12533.607758056893</v>
      </c>
      <c r="D20" s="418">
        <f t="shared" si="2"/>
        <v>194.10817226169604</v>
      </c>
      <c r="E20" s="406">
        <f t="shared" si="1"/>
        <v>486281.89700000011</v>
      </c>
      <c r="F20" s="16">
        <v>39624.199999999997</v>
      </c>
      <c r="G20" s="16">
        <v>33927.999999999956</v>
      </c>
      <c r="H20" s="16">
        <v>31024.709000000032</v>
      </c>
      <c r="I20" s="16">
        <v>45938.540999999968</v>
      </c>
      <c r="J20" s="16">
        <v>41887.248000000138</v>
      </c>
      <c r="K20" s="16">
        <v>37186.163999999873</v>
      </c>
      <c r="L20" s="16">
        <v>42949.102000000188</v>
      </c>
      <c r="M20" s="16">
        <v>41465.115999999922</v>
      </c>
      <c r="N20" s="16">
        <v>42564.679999999935</v>
      </c>
      <c r="O20" s="16">
        <v>43717.76500000013</v>
      </c>
      <c r="P20" s="16">
        <v>45979.330000000075</v>
      </c>
      <c r="Q20" s="16">
        <v>40017.041999999899</v>
      </c>
    </row>
    <row r="21" spans="1:20" ht="12.75" customHeight="1">
      <c r="A21" s="14" t="s">
        <v>38</v>
      </c>
      <c r="B21" s="15" t="s">
        <v>39</v>
      </c>
      <c r="C21" s="438">
        <f>D21+'FY2013 GEFdash Steam THERMS'!G22</f>
        <v>14544.619287573312</v>
      </c>
      <c r="D21" s="418">
        <f t="shared" si="2"/>
        <v>290.37873691411198</v>
      </c>
      <c r="E21" s="406">
        <f t="shared" si="1"/>
        <v>727459.95899999992</v>
      </c>
      <c r="F21" s="16">
        <v>69919.75999999998</v>
      </c>
      <c r="G21" s="16">
        <v>60176.999999999971</v>
      </c>
      <c r="H21" s="16">
        <v>52853.899999999907</v>
      </c>
      <c r="I21" s="16">
        <v>62934.740000000107</v>
      </c>
      <c r="J21" s="16">
        <v>60441.549999999959</v>
      </c>
      <c r="K21" s="16">
        <v>48100.229999999981</v>
      </c>
      <c r="L21" s="16">
        <v>60989.320000000022</v>
      </c>
      <c r="M21" s="16">
        <v>59869.999999999942</v>
      </c>
      <c r="N21" s="16">
        <v>62984.138999999996</v>
      </c>
      <c r="O21" s="16">
        <v>66907.570000000036</v>
      </c>
      <c r="P21" s="16">
        <v>66427.679999999978</v>
      </c>
      <c r="Q21" s="16">
        <v>55854.070000000051</v>
      </c>
    </row>
    <row r="22" spans="1:20" ht="12.75" customHeight="1">
      <c r="A22" s="14" t="s">
        <v>40</v>
      </c>
      <c r="B22" s="15" t="s">
        <v>41</v>
      </c>
      <c r="C22" s="438">
        <f>D22+'FY2013 GEFdash Steam THERMS'!G23</f>
        <v>11885.246354874818</v>
      </c>
      <c r="D22" s="418">
        <f t="shared" si="2"/>
        <v>211.39675306041605</v>
      </c>
      <c r="E22" s="406">
        <f t="shared" si="1"/>
        <v>529593.43700000003</v>
      </c>
      <c r="F22" s="16">
        <v>44001.187000000034</v>
      </c>
      <c r="G22" s="16">
        <v>39298.062999999966</v>
      </c>
      <c r="H22" s="16">
        <v>31285.562000000034</v>
      </c>
      <c r="I22" s="16">
        <v>51679.812999999966</v>
      </c>
      <c r="J22" s="16">
        <v>47543.375</v>
      </c>
      <c r="K22" s="16">
        <v>43412.567000000039</v>
      </c>
      <c r="L22" s="16">
        <v>47652.999999999884</v>
      </c>
      <c r="M22" s="16">
        <v>44029.370000000112</v>
      </c>
      <c r="N22" s="16">
        <v>42524.379999999888</v>
      </c>
      <c r="O22" s="16">
        <v>49931.370000000112</v>
      </c>
      <c r="P22" s="16">
        <v>47204</v>
      </c>
      <c r="Q22" s="16">
        <v>41030.75</v>
      </c>
    </row>
    <row r="23" spans="1:20" ht="12.75" customHeight="1" thickBot="1">
      <c r="A23" s="18" t="s">
        <v>42</v>
      </c>
      <c r="B23" s="19" t="s">
        <v>43</v>
      </c>
      <c r="C23" s="439">
        <f>D23+'FY2013 GEFdash Steam THERMS'!G24</f>
        <v>40603.816826042399</v>
      </c>
      <c r="D23" s="419">
        <f t="shared" si="2"/>
        <v>521.77588404480014</v>
      </c>
      <c r="E23" s="407">
        <f t="shared" si="1"/>
        <v>1307158.6000000001</v>
      </c>
      <c r="F23" s="20">
        <v>101188.19999999995</v>
      </c>
      <c r="G23" s="20">
        <v>115684.40000000013</v>
      </c>
      <c r="H23" s="20">
        <v>99943.499999999956</v>
      </c>
      <c r="I23" s="20">
        <v>149622.9</v>
      </c>
      <c r="J23" s="20">
        <v>130924.60000000017</v>
      </c>
      <c r="K23" s="20">
        <v>95406.199999999779</v>
      </c>
      <c r="L23" s="20">
        <v>110535.80000000008</v>
      </c>
      <c r="M23" s="20">
        <v>100581.00000000003</v>
      </c>
      <c r="N23" s="20">
        <v>99498.599999999991</v>
      </c>
      <c r="O23" s="20">
        <v>107207.79999999986</v>
      </c>
      <c r="P23" s="20">
        <v>110330.40000000005</v>
      </c>
      <c r="Q23" s="20">
        <v>86235.199999999953</v>
      </c>
    </row>
    <row r="24" spans="1:20" ht="12.75" customHeight="1">
      <c r="A24" s="21" t="s">
        <v>44</v>
      </c>
      <c r="B24" s="22"/>
      <c r="C24" s="440">
        <f>D24+'FY2013 GEFdash Steam THERMS'!G24</f>
        <v>49426.006293520768</v>
      </c>
      <c r="D24" s="420">
        <f t="shared" si="2"/>
        <v>9343.9653515231676</v>
      </c>
      <c r="E24" s="408">
        <f>SUM(F24:Q24)</f>
        <v>23408603.27361704</v>
      </c>
      <c r="F24" s="23">
        <v>1946132.6880000005</v>
      </c>
      <c r="G24" s="23">
        <v>1878974.003999999</v>
      </c>
      <c r="H24" s="23">
        <v>1956085.3746170329</v>
      </c>
      <c r="I24" s="23">
        <v>2169148.9170000008</v>
      </c>
      <c r="J24" s="23">
        <v>1973589.5640000005</v>
      </c>
      <c r="K24" s="23">
        <v>1822665.8800000004</v>
      </c>
      <c r="L24" s="23">
        <v>1978503.9130000004</v>
      </c>
      <c r="M24" s="23">
        <v>1868506.4893279274</v>
      </c>
      <c r="N24" s="23">
        <v>1920985.6630079038</v>
      </c>
      <c r="O24" s="23">
        <v>1956085.3746170329</v>
      </c>
      <c r="P24" s="23">
        <v>2130699.1530471351</v>
      </c>
      <c r="Q24" s="23">
        <v>1807226.2530000012</v>
      </c>
    </row>
    <row r="25" spans="1:20" s="28" customFormat="1" ht="12.75" customHeight="1">
      <c r="A25" s="24"/>
      <c r="B25" s="25"/>
      <c r="C25" s="24"/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</row>
    <row r="26" spans="1:20" s="28" customFormat="1" ht="12.75" customHeight="1">
      <c r="A26" s="24"/>
      <c r="B26" s="25"/>
      <c r="C26" s="24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</row>
    <row r="27" spans="1:20" s="32" customFormat="1" ht="33" customHeight="1" thickBot="1">
      <c r="A27" s="29" t="s">
        <v>266</v>
      </c>
      <c r="B27" s="3" t="s">
        <v>1</v>
      </c>
      <c r="C27" s="441" t="s">
        <v>272</v>
      </c>
      <c r="D27" s="5" t="s">
        <v>269</v>
      </c>
      <c r="E27" s="467" t="s">
        <v>273</v>
      </c>
      <c r="F27" s="30">
        <v>41092</v>
      </c>
      <c r="G27" s="30">
        <v>41123</v>
      </c>
      <c r="H27" s="30">
        <v>41154</v>
      </c>
      <c r="I27" s="30">
        <v>41184</v>
      </c>
      <c r="J27" s="30">
        <v>41215</v>
      </c>
      <c r="K27" s="30">
        <v>41245</v>
      </c>
      <c r="L27" s="30">
        <v>41276</v>
      </c>
      <c r="M27" s="30">
        <v>41307</v>
      </c>
      <c r="N27" s="30">
        <v>41335</v>
      </c>
      <c r="O27" s="30">
        <v>41366</v>
      </c>
      <c r="P27" s="30">
        <v>41396</v>
      </c>
      <c r="Q27" s="30">
        <v>41427</v>
      </c>
      <c r="R27" s="31"/>
    </row>
    <row r="28" spans="1:20" ht="12.75" customHeight="1">
      <c r="A28" s="14" t="s">
        <v>96</v>
      </c>
      <c r="B28" s="15" t="s">
        <v>45</v>
      </c>
      <c r="C28" s="442">
        <f>D28+'FY2013 GEFdash Steam THERMS'!G31</f>
        <v>86617.973744517585</v>
      </c>
      <c r="D28" s="418">
        <f t="shared" ref="D28:D37" si="3">0.88*E28*0.0004536</f>
        <v>328.498498944</v>
      </c>
      <c r="E28" s="409">
        <f t="shared" ref="E28:E41" si="4">SUM(F28:Q28)</f>
        <v>822958</v>
      </c>
      <c r="F28" s="16">
        <v>53731</v>
      </c>
      <c r="G28" s="16">
        <v>46957</v>
      </c>
      <c r="H28" s="16">
        <v>47902</v>
      </c>
      <c r="I28" s="16">
        <v>86278</v>
      </c>
      <c r="J28" s="16">
        <v>78116</v>
      </c>
      <c r="K28" s="16">
        <v>70018</v>
      </c>
      <c r="L28" s="16">
        <v>79576</v>
      </c>
      <c r="M28" s="16">
        <v>74987</v>
      </c>
      <c r="N28" s="16">
        <v>73575</v>
      </c>
      <c r="O28" s="16">
        <v>80463</v>
      </c>
      <c r="P28" s="16">
        <v>75883</v>
      </c>
      <c r="Q28" s="16">
        <v>55472</v>
      </c>
      <c r="R28" s="33"/>
      <c r="S28" s="33"/>
      <c r="T28" s="33"/>
    </row>
    <row r="29" spans="1:20" ht="12.75" customHeight="1">
      <c r="A29" s="14" t="s">
        <v>46</v>
      </c>
      <c r="B29" s="15" t="s">
        <v>47</v>
      </c>
      <c r="C29" s="442">
        <f>D29+'FY2013 GEFdash Steam THERMS'!G32</f>
        <v>21055.43653471439</v>
      </c>
      <c r="D29" s="418">
        <f t="shared" si="3"/>
        <v>67.386743424000002</v>
      </c>
      <c r="E29" s="409">
        <f t="shared" si="4"/>
        <v>168818</v>
      </c>
      <c r="F29" s="16">
        <v>8269</v>
      </c>
      <c r="G29" s="16">
        <v>8149</v>
      </c>
      <c r="H29" s="16">
        <v>9155</v>
      </c>
      <c r="I29" s="16">
        <v>18860</v>
      </c>
      <c r="J29" s="16">
        <v>16970</v>
      </c>
      <c r="K29" s="16">
        <v>15287</v>
      </c>
      <c r="L29" s="16">
        <v>16672</v>
      </c>
      <c r="M29" s="16">
        <v>16006</v>
      </c>
      <c r="N29" s="16">
        <v>15666</v>
      </c>
      <c r="O29" s="16">
        <v>17046</v>
      </c>
      <c r="P29" s="16">
        <v>15783</v>
      </c>
      <c r="Q29" s="16">
        <v>10955</v>
      </c>
      <c r="R29" s="33"/>
      <c r="S29" s="33"/>
      <c r="T29" s="33"/>
    </row>
    <row r="30" spans="1:20" ht="12.75" customHeight="1">
      <c r="A30" s="14" t="s">
        <v>48</v>
      </c>
      <c r="B30" s="15" t="s">
        <v>49</v>
      </c>
      <c r="C30" s="442">
        <f>D30+'FY2013 GEFdash Steam THERMS'!G33</f>
        <v>14959.582676539199</v>
      </c>
      <c r="D30" s="418">
        <f t="shared" si="3"/>
        <v>151.64551987200005</v>
      </c>
      <c r="E30" s="409">
        <f t="shared" si="4"/>
        <v>379904.00000000006</v>
      </c>
      <c r="F30" s="16">
        <v>26855.000000000018</v>
      </c>
      <c r="G30" s="16">
        <v>25170.000000000015</v>
      </c>
      <c r="H30" s="16">
        <v>24329.999999999985</v>
      </c>
      <c r="I30" s="16">
        <v>37509.000000000015</v>
      </c>
      <c r="J30" s="16">
        <v>33855.000000000015</v>
      </c>
      <c r="K30" s="16">
        <v>32290.999999999996</v>
      </c>
      <c r="L30" s="16">
        <v>35525.999999999956</v>
      </c>
      <c r="M30" s="16">
        <v>32721.000000000004</v>
      </c>
      <c r="N30" s="16">
        <v>32435.000000000058</v>
      </c>
      <c r="O30" s="16">
        <v>36084.99999999992</v>
      </c>
      <c r="P30" s="16">
        <v>34692.000000000007</v>
      </c>
      <c r="Q30" s="16">
        <v>28435.000000000058</v>
      </c>
      <c r="R30" s="33"/>
      <c r="S30" s="33"/>
      <c r="T30" s="33"/>
    </row>
    <row r="31" spans="1:20" ht="12.75" customHeight="1">
      <c r="A31" s="14" t="s">
        <v>51</v>
      </c>
      <c r="B31" s="15" t="s">
        <v>52</v>
      </c>
      <c r="C31" s="442">
        <f>D31+'FY2013 GEFdash Steam THERMS'!G34</f>
        <v>116117.38935438644</v>
      </c>
      <c r="D31" s="418">
        <f t="shared" si="3"/>
        <v>411.67083589632006</v>
      </c>
      <c r="E31" s="409">
        <f t="shared" si="4"/>
        <v>1031322.2400000001</v>
      </c>
      <c r="F31" s="16">
        <v>39499.199999999139</v>
      </c>
      <c r="G31" s="16">
        <v>35762.400000000125</v>
      </c>
      <c r="H31" s="16">
        <v>44363.519999999924</v>
      </c>
      <c r="I31" s="16">
        <v>124281.60000000012</v>
      </c>
      <c r="J31" s="16">
        <v>109379.5200000006</v>
      </c>
      <c r="K31" s="16">
        <v>82906.08000000006</v>
      </c>
      <c r="L31" s="16">
        <v>107718.71999999974</v>
      </c>
      <c r="M31" s="16">
        <v>105526.07999999957</v>
      </c>
      <c r="N31" s="16">
        <v>97800.480000000432</v>
      </c>
      <c r="O31" s="16">
        <v>112005.11999999989</v>
      </c>
      <c r="P31" s="16">
        <v>106685.75999999988</v>
      </c>
      <c r="Q31" s="16">
        <v>65393.760000000613</v>
      </c>
      <c r="R31" s="33"/>
      <c r="S31" s="33"/>
      <c r="T31" s="33"/>
    </row>
    <row r="32" spans="1:20" ht="12.75" customHeight="1">
      <c r="A32" s="14" t="s">
        <v>53</v>
      </c>
      <c r="B32" s="15" t="s">
        <v>54</v>
      </c>
      <c r="C32" s="442">
        <f>D32+'FY2013 GEFdash Steam THERMS'!G35</f>
        <v>23548.621045748907</v>
      </c>
      <c r="D32" s="418">
        <f t="shared" si="3"/>
        <v>69.39136512000006</v>
      </c>
      <c r="E32" s="409">
        <f t="shared" si="4"/>
        <v>173840.00000000015</v>
      </c>
      <c r="F32" s="16">
        <v>9240.0000000002365</v>
      </c>
      <c r="G32" s="16">
        <v>9559.9999999999454</v>
      </c>
      <c r="H32" s="16">
        <v>9619.9999999998909</v>
      </c>
      <c r="I32" s="16">
        <v>18750</v>
      </c>
      <c r="J32" s="16">
        <v>17210.000000000036</v>
      </c>
      <c r="K32" s="16">
        <v>15260.000000000218</v>
      </c>
      <c r="L32" s="16">
        <v>17779.999999999745</v>
      </c>
      <c r="M32" s="16">
        <v>16630.000000000109</v>
      </c>
      <c r="N32" s="16">
        <v>15110.000000000127</v>
      </c>
      <c r="O32" s="16">
        <v>16519.999999999982</v>
      </c>
      <c r="P32" s="16">
        <v>16019.999999999982</v>
      </c>
      <c r="Q32" s="16">
        <v>12139.999999999873</v>
      </c>
      <c r="R32" s="33"/>
      <c r="S32" s="33"/>
      <c r="T32" s="33"/>
    </row>
    <row r="33" spans="1:20" ht="12.75" customHeight="1">
      <c r="A33" s="14" t="s">
        <v>222</v>
      </c>
      <c r="B33" s="15" t="s">
        <v>55</v>
      </c>
      <c r="C33" s="442">
        <f>D33+'FY2013 GEFdash Steam THERMS'!G36</f>
        <v>16617.595510938238</v>
      </c>
      <c r="D33" s="418">
        <f t="shared" si="3"/>
        <v>88.559444413440033</v>
      </c>
      <c r="E33" s="409">
        <f t="shared" si="4"/>
        <v>221860.08000000007</v>
      </c>
      <c r="F33" s="16">
        <v>10057.999999999985</v>
      </c>
      <c r="G33" s="16">
        <v>8911.2800000000389</v>
      </c>
      <c r="H33" s="16">
        <v>10044.520000000006</v>
      </c>
      <c r="I33" s="16">
        <v>24258.239999999965</v>
      </c>
      <c r="J33" s="16">
        <v>24754.039999999964</v>
      </c>
      <c r="K33" s="16">
        <v>23994.640000000076</v>
      </c>
      <c r="L33" s="16">
        <v>26717.159999999996</v>
      </c>
      <c r="M33" s="16">
        <v>22803.439999999937</v>
      </c>
      <c r="N33" s="16">
        <v>20467.240000000056</v>
      </c>
      <c r="O33" s="16">
        <v>20955.639999999978</v>
      </c>
      <c r="P33" s="16">
        <v>17418.880000000048</v>
      </c>
      <c r="Q33" s="16">
        <v>11477.000000000011</v>
      </c>
      <c r="R33" s="33"/>
      <c r="S33" s="33"/>
      <c r="T33" s="33"/>
    </row>
    <row r="34" spans="1:20" ht="12.75" customHeight="1">
      <c r="A34" s="14" t="s">
        <v>56</v>
      </c>
      <c r="B34" s="15" t="s">
        <v>57</v>
      </c>
      <c r="C34" s="442">
        <f>D34+'FY2013 GEFdash Steam THERMS'!G37</f>
        <v>44982.122885380799</v>
      </c>
      <c r="D34" s="418">
        <f t="shared" si="3"/>
        <v>131.31030527999999</v>
      </c>
      <c r="E34" s="409">
        <f t="shared" si="4"/>
        <v>328960</v>
      </c>
      <c r="F34" s="16">
        <v>14336</v>
      </c>
      <c r="G34" s="16">
        <v>12928</v>
      </c>
      <c r="H34" s="16">
        <v>15360</v>
      </c>
      <c r="I34" s="16">
        <v>35904</v>
      </c>
      <c r="J34" s="16">
        <v>34176</v>
      </c>
      <c r="K34" s="16">
        <v>29376</v>
      </c>
      <c r="L34" s="16">
        <v>35264</v>
      </c>
      <c r="M34" s="16">
        <v>33664</v>
      </c>
      <c r="N34" s="16">
        <v>30976</v>
      </c>
      <c r="O34" s="16">
        <v>34432</v>
      </c>
      <c r="P34" s="16">
        <v>32128</v>
      </c>
      <c r="Q34" s="16">
        <v>20416</v>
      </c>
      <c r="R34" s="33"/>
      <c r="S34" s="33"/>
      <c r="T34" s="33"/>
    </row>
    <row r="35" spans="1:20" ht="12.75" customHeight="1">
      <c r="A35" s="14" t="s">
        <v>58</v>
      </c>
      <c r="B35" s="15" t="s">
        <v>59</v>
      </c>
      <c r="C35" s="442">
        <f>D35+'FY2013 GEFdash Steam THERMS'!G38</f>
        <v>47583.742852195202</v>
      </c>
      <c r="D35" s="418">
        <f t="shared" si="3"/>
        <v>111.174674688</v>
      </c>
      <c r="E35" s="409">
        <f t="shared" si="4"/>
        <v>278516</v>
      </c>
      <c r="F35" s="16">
        <v>10416</v>
      </c>
      <c r="G35" s="16">
        <v>10206</v>
      </c>
      <c r="H35" s="16">
        <v>13231</v>
      </c>
      <c r="I35" s="16">
        <v>33941</v>
      </c>
      <c r="J35" s="16">
        <v>29131</v>
      </c>
      <c r="K35" s="16">
        <v>22396</v>
      </c>
      <c r="L35" s="16">
        <v>28513</v>
      </c>
      <c r="M35" s="16">
        <v>28195</v>
      </c>
      <c r="N35" s="16">
        <v>25698</v>
      </c>
      <c r="O35" s="16">
        <v>29767</v>
      </c>
      <c r="P35" s="16">
        <v>28804</v>
      </c>
      <c r="Q35" s="16">
        <v>18218</v>
      </c>
      <c r="R35" s="33"/>
      <c r="S35" s="33"/>
      <c r="T35" s="33"/>
    </row>
    <row r="36" spans="1:20" ht="12.75" customHeight="1">
      <c r="A36" s="14" t="s">
        <v>60</v>
      </c>
      <c r="B36" s="35" t="s">
        <v>61</v>
      </c>
      <c r="C36" s="443">
        <f>D36+'FY2013 GEFdash Steam THERMS'!G39</f>
        <v>194035.55507662325</v>
      </c>
      <c r="D36" s="421">
        <f t="shared" si="3"/>
        <v>387.68233996800001</v>
      </c>
      <c r="E36" s="409">
        <f t="shared" si="4"/>
        <v>971226</v>
      </c>
      <c r="F36" s="36">
        <v>41248</v>
      </c>
      <c r="G36" s="36">
        <v>36999</v>
      </c>
      <c r="H36" s="36">
        <v>42380</v>
      </c>
      <c r="I36" s="36">
        <v>117088</v>
      </c>
      <c r="J36" s="36">
        <v>102079</v>
      </c>
      <c r="K36" s="36">
        <v>81084</v>
      </c>
      <c r="L36" s="36">
        <v>103306</v>
      </c>
      <c r="M36" s="36">
        <v>100229</v>
      </c>
      <c r="N36" s="36">
        <v>90031</v>
      </c>
      <c r="O36" s="36">
        <v>103079</v>
      </c>
      <c r="P36" s="36">
        <v>95442</v>
      </c>
      <c r="Q36" s="36">
        <v>58261</v>
      </c>
      <c r="R36" s="33"/>
      <c r="S36" s="33"/>
      <c r="T36" s="33"/>
    </row>
    <row r="37" spans="1:20" ht="12.75" customHeight="1">
      <c r="A37" s="37" t="s">
        <v>62</v>
      </c>
      <c r="B37" s="38"/>
      <c r="C37" s="444">
        <f>D37+'FY2013 GEFdash Steam THERMS'!G37</f>
        <v>47268.611975188796</v>
      </c>
      <c r="D37" s="422">
        <f t="shared" si="3"/>
        <v>2417.7993950880004</v>
      </c>
      <c r="E37" s="410">
        <f t="shared" si="4"/>
        <v>6057097.2500000009</v>
      </c>
      <c r="F37" s="39">
        <v>306620.01299999887</v>
      </c>
      <c r="G37" s="39">
        <v>269557.47699999926</v>
      </c>
      <c r="H37" s="39">
        <v>299515.53100000037</v>
      </c>
      <c r="I37" s="39">
        <v>639596.98199999961</v>
      </c>
      <c r="J37" s="39">
        <v>568414.94600000128</v>
      </c>
      <c r="K37" s="39">
        <v>481140.63000000105</v>
      </c>
      <c r="L37" s="39">
        <v>594239.9589999984</v>
      </c>
      <c r="M37" s="39">
        <v>575340.69100000057</v>
      </c>
      <c r="N37" s="39">
        <v>537130.26700000046</v>
      </c>
      <c r="O37" s="39">
        <v>587585.29100000043</v>
      </c>
      <c r="P37" s="39">
        <v>818562.17599999974</v>
      </c>
      <c r="Q37" s="39">
        <v>379393.28700000024</v>
      </c>
      <c r="R37" s="33"/>
      <c r="S37" s="33"/>
      <c r="T37" s="33"/>
    </row>
    <row r="38" spans="1:20" ht="12.75" customHeight="1">
      <c r="A38" s="40"/>
      <c r="B38" s="41"/>
      <c r="C38" s="445"/>
      <c r="D38" s="42"/>
      <c r="E38" s="411">
        <f t="shared" si="4"/>
        <v>0</v>
      </c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33"/>
      <c r="S38" s="33"/>
      <c r="T38" s="33"/>
    </row>
    <row r="39" spans="1:20" ht="12.75" customHeight="1">
      <c r="A39" s="44" t="s">
        <v>63</v>
      </c>
      <c r="B39" s="45" t="s">
        <v>64</v>
      </c>
      <c r="C39" s="442">
        <f>D39+'FY2013 GEFdash Steam THERMS'!G40</f>
        <v>55502.760632961588</v>
      </c>
      <c r="D39" s="418">
        <f t="shared" ref="D39:D41" si="5">0.88*E39*0.0004536</f>
        <v>243.49248</v>
      </c>
      <c r="E39" s="409">
        <f t="shared" si="4"/>
        <v>610000</v>
      </c>
      <c r="F39" s="16">
        <v>31000</v>
      </c>
      <c r="G39" s="16">
        <v>43000</v>
      </c>
      <c r="H39" s="16">
        <v>30000</v>
      </c>
      <c r="I39" s="16">
        <v>64000</v>
      </c>
      <c r="J39" s="16">
        <v>56000</v>
      </c>
      <c r="K39" s="16">
        <v>43000</v>
      </c>
      <c r="L39" s="16">
        <v>54000</v>
      </c>
      <c r="M39" s="16">
        <v>54000</v>
      </c>
      <c r="N39" s="16">
        <v>51000</v>
      </c>
      <c r="O39" s="16">
        <v>66000</v>
      </c>
      <c r="P39" s="16">
        <v>65000</v>
      </c>
      <c r="Q39" s="16">
        <v>53000</v>
      </c>
      <c r="R39" s="33"/>
      <c r="S39" s="33"/>
      <c r="T39" s="33"/>
    </row>
    <row r="40" spans="1:20" ht="12.75" customHeight="1" thickBot="1">
      <c r="A40" s="46" t="s">
        <v>254</v>
      </c>
      <c r="B40" s="47" t="s">
        <v>65</v>
      </c>
      <c r="C40" s="446">
        <f>D40+'FY2013 GEFdash Steam THERMS'!G41</f>
        <v>53534.706478822365</v>
      </c>
      <c r="D40" s="423">
        <f t="shared" si="5"/>
        <v>813.55228416000023</v>
      </c>
      <c r="E40" s="412">
        <f t="shared" si="4"/>
        <v>2038120.0000000005</v>
      </c>
      <c r="F40" s="20">
        <v>167359.99999999985</v>
      </c>
      <c r="G40" s="20">
        <v>164080.0000000002</v>
      </c>
      <c r="H40" s="20">
        <v>150639.99999999942</v>
      </c>
      <c r="I40" s="20">
        <v>209350.00000000128</v>
      </c>
      <c r="J40" s="20">
        <v>172109.99999999913</v>
      </c>
      <c r="K40" s="20">
        <v>159940.00000000052</v>
      </c>
      <c r="L40" s="20">
        <v>169969.99999999936</v>
      </c>
      <c r="M40" s="20">
        <v>161660.00000000111</v>
      </c>
      <c r="N40" s="20">
        <v>164700</v>
      </c>
      <c r="O40" s="20">
        <v>181799.99999999968</v>
      </c>
      <c r="P40" s="20">
        <v>181029.99999999936</v>
      </c>
      <c r="Q40" s="20">
        <v>155480.0000000007</v>
      </c>
      <c r="R40" s="33"/>
      <c r="S40" s="33"/>
      <c r="T40" s="33"/>
    </row>
    <row r="41" spans="1:20" ht="12.75" customHeight="1">
      <c r="A41" s="21" t="s">
        <v>66</v>
      </c>
      <c r="B41" s="22"/>
      <c r="C41" s="447">
        <f>D41+'FY2013 GEFdash Steam THERMS'!G41</f>
        <v>56195.998353910363</v>
      </c>
      <c r="D41" s="424">
        <f t="shared" si="5"/>
        <v>3474.8441592480008</v>
      </c>
      <c r="E41" s="413">
        <f t="shared" si="4"/>
        <v>8705217.2500000019</v>
      </c>
      <c r="F41" s="23">
        <v>504980.01299999875</v>
      </c>
      <c r="G41" s="23">
        <v>476637.47699999949</v>
      </c>
      <c r="H41" s="23">
        <v>480155.53099999978</v>
      </c>
      <c r="I41" s="23">
        <v>912946.98200000089</v>
      </c>
      <c r="J41" s="23">
        <v>796524.94600000046</v>
      </c>
      <c r="K41" s="23">
        <v>684080.63000000152</v>
      </c>
      <c r="L41" s="23">
        <v>818209.9589999977</v>
      </c>
      <c r="M41" s="23">
        <v>791000.69100000174</v>
      </c>
      <c r="N41" s="23">
        <v>752830.26700000046</v>
      </c>
      <c r="O41" s="23">
        <v>835385.29100000008</v>
      </c>
      <c r="P41" s="23">
        <v>1064592.175999999</v>
      </c>
      <c r="Q41" s="23">
        <v>587873.28700000094</v>
      </c>
      <c r="R41" s="33"/>
      <c r="S41" s="33"/>
      <c r="T41" s="33"/>
    </row>
    <row r="42" spans="1:20" s="28" customFormat="1" ht="12.75" customHeight="1">
      <c r="A42" s="24"/>
      <c r="B42" s="25"/>
      <c r="C42" s="448"/>
      <c r="D42" s="26"/>
      <c r="E42" s="414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27"/>
      <c r="Q42" s="27"/>
    </row>
    <row r="43" spans="1:20" ht="12.75" customHeight="1">
      <c r="A43" s="49" t="s">
        <v>67</v>
      </c>
      <c r="B43" s="50"/>
      <c r="C43" s="449"/>
      <c r="D43" s="51"/>
      <c r="E43" s="415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</row>
    <row r="44" spans="1:20" ht="12.75" customHeight="1">
      <c r="A44" s="53" t="s">
        <v>68</v>
      </c>
      <c r="B44" s="54" t="s">
        <v>69</v>
      </c>
      <c r="C44" s="450">
        <v>43</v>
      </c>
      <c r="D44" s="417">
        <f t="shared" ref="D44:D46" si="6">0.88*E44*0.0004536</f>
        <v>39.437798399999998</v>
      </c>
      <c r="E44" s="411">
        <f t="shared" ref="E44:E46" si="7">SUM(F44:Q44)</f>
        <v>98799.999999999985</v>
      </c>
      <c r="F44" s="13">
        <v>8300.0000000000109</v>
      </c>
      <c r="G44" s="13">
        <v>8699.9999999999891</v>
      </c>
      <c r="H44" s="13">
        <v>8000</v>
      </c>
      <c r="I44" s="13">
        <v>9500</v>
      </c>
      <c r="J44" s="13">
        <v>7599.9999999999945</v>
      </c>
      <c r="K44" s="13">
        <v>7500</v>
      </c>
      <c r="L44" s="13">
        <v>8500</v>
      </c>
      <c r="M44" s="13">
        <v>7100.0000000000227</v>
      </c>
      <c r="N44" s="13">
        <v>8300.0000000000109</v>
      </c>
      <c r="O44" s="13">
        <v>9099.9999999999654</v>
      </c>
      <c r="P44" s="13">
        <v>8400.0000000000346</v>
      </c>
      <c r="Q44" s="13">
        <v>7799.9999999999545</v>
      </c>
    </row>
    <row r="45" spans="1:20" ht="12.75" customHeight="1" thickBot="1">
      <c r="A45" s="46" t="s">
        <v>74</v>
      </c>
      <c r="B45" s="55" t="s">
        <v>70</v>
      </c>
      <c r="C45" s="451">
        <f>D45+'FY2013 GEFdash Steam THERMS'!G45</f>
        <v>72784.875092102186</v>
      </c>
      <c r="D45" s="423">
        <f t="shared" si="6"/>
        <v>738.84396375820825</v>
      </c>
      <c r="E45" s="412">
        <f t="shared" si="7"/>
        <v>1850959.9060000004</v>
      </c>
      <c r="F45" s="20">
        <v>169242</v>
      </c>
      <c r="G45" s="20">
        <v>163560</v>
      </c>
      <c r="H45" s="20">
        <v>132622</v>
      </c>
      <c r="I45" s="20">
        <v>188208</v>
      </c>
      <c r="J45" s="20">
        <v>161290</v>
      </c>
      <c r="K45" s="20">
        <v>149163.90000000037</v>
      </c>
      <c r="L45" s="20">
        <v>171358.09999999963</v>
      </c>
      <c r="M45" s="20">
        <v>145540</v>
      </c>
      <c r="N45" s="20">
        <v>133963</v>
      </c>
      <c r="O45" s="20">
        <v>150272.90000000037</v>
      </c>
      <c r="P45" s="20">
        <v>150759.38599999994</v>
      </c>
      <c r="Q45" s="20">
        <v>134980.62000000002</v>
      </c>
    </row>
    <row r="46" spans="1:20" ht="12.75" customHeight="1">
      <c r="A46" s="21" t="s">
        <v>268</v>
      </c>
      <c r="B46" s="56"/>
      <c r="C46" s="452">
        <f>D46+'FY2013 GEFdash Steam THERMS'!G42</f>
        <v>708239.40977627493</v>
      </c>
      <c r="D46" s="424">
        <f t="shared" si="6"/>
        <v>778.28176215820815</v>
      </c>
      <c r="E46" s="413">
        <f t="shared" si="7"/>
        <v>1949759.9060000002</v>
      </c>
      <c r="F46" s="23">
        <v>177542</v>
      </c>
      <c r="G46" s="23">
        <v>172260</v>
      </c>
      <c r="H46" s="23">
        <v>140622</v>
      </c>
      <c r="I46" s="23">
        <v>197708</v>
      </c>
      <c r="J46" s="23">
        <v>168890</v>
      </c>
      <c r="K46" s="23">
        <v>156663.90000000037</v>
      </c>
      <c r="L46" s="23">
        <v>179858.09999999963</v>
      </c>
      <c r="M46" s="23">
        <v>152640.00000000003</v>
      </c>
      <c r="N46" s="23">
        <v>142263</v>
      </c>
      <c r="O46" s="23">
        <v>159372.90000000034</v>
      </c>
      <c r="P46" s="23">
        <v>159159.38599999997</v>
      </c>
      <c r="Q46" s="23">
        <v>142780.61999999997</v>
      </c>
    </row>
    <row r="47" spans="1:20" s="28" customFormat="1" ht="12.75" customHeight="1" thickBot="1">
      <c r="A47" s="319" t="s">
        <v>71</v>
      </c>
      <c r="B47" s="58"/>
      <c r="C47" s="59">
        <v>0.31579907393736367</v>
      </c>
      <c r="D47" s="434">
        <f>0.88*E47*0.0004536</f>
        <v>4253.1259214062093</v>
      </c>
      <c r="E47" s="320">
        <v>10654977.156000001</v>
      </c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</row>
    <row r="48" spans="1:20" s="32" customFormat="1" ht="12.75" customHeight="1" thickTop="1">
      <c r="A48" s="32" t="s">
        <v>72</v>
      </c>
      <c r="B48" s="313"/>
      <c r="C48" s="63">
        <v>1.0000000000000002</v>
      </c>
      <c r="D48" s="64">
        <v>1</v>
      </c>
      <c r="E48" s="65">
        <v>33739735.279000007</v>
      </c>
      <c r="F48" s="65">
        <v>2628654.7009999994</v>
      </c>
      <c r="G48" s="65">
        <v>2527871.4809999987</v>
      </c>
      <c r="H48" s="65">
        <v>2253017.7549999999</v>
      </c>
      <c r="I48" s="65">
        <v>3279803.8990000016</v>
      </c>
      <c r="J48" s="65">
        <v>2939004.5100000007</v>
      </c>
      <c r="K48" s="65">
        <v>2663410.410000002</v>
      </c>
      <c r="L48" s="65">
        <v>2976571.9719999977</v>
      </c>
      <c r="M48" s="65">
        <v>2812147.1803279291</v>
      </c>
      <c r="N48" s="65">
        <v>2816078.9300079043</v>
      </c>
      <c r="O48" s="65">
        <v>2950843.5656170333</v>
      </c>
      <c r="P48" s="65">
        <v>3354450.7150471341</v>
      </c>
      <c r="Q48" s="65">
        <v>2537880.160000002</v>
      </c>
    </row>
  </sheetData>
  <mergeCells count="2">
    <mergeCell ref="A1:Q1"/>
    <mergeCell ref="A2:Q2"/>
  </mergeCells>
  <printOptions horizontalCentered="1"/>
  <pageMargins left="0.25" right="0.25" top="0.75" bottom="0.75" header="0.3" footer="0.3"/>
  <pageSetup paperSize="17" scale="67" fitToWidth="0" orientation="landscape" horizontalDpi="4294967293" verticalDpi="12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62"/>
  <sheetViews>
    <sheetView zoomScale="50" zoomScaleNormal="50" workbookViewId="0">
      <selection activeCell="A16" sqref="A16:XFD16"/>
    </sheetView>
  </sheetViews>
  <sheetFormatPr defaultRowHeight="12.5"/>
  <cols>
    <col min="1" max="1" width="40.81640625" customWidth="1"/>
    <col min="2" max="2" width="7.26953125" customWidth="1"/>
    <col min="3" max="3" width="10.81640625" customWidth="1"/>
    <col min="4" max="5" width="10.7265625" customWidth="1"/>
    <col min="6" max="6" width="11.54296875" customWidth="1"/>
    <col min="7" max="7" width="10.7265625" customWidth="1"/>
    <col min="8" max="8" width="17" customWidth="1"/>
    <col min="9" max="9" width="16.453125" customWidth="1"/>
    <col min="10" max="14" width="11.7265625" customWidth="1"/>
    <col min="15" max="15" width="12.26953125" customWidth="1"/>
    <col min="16" max="16" width="12.7265625" customWidth="1"/>
    <col min="17" max="20" width="11.7265625" customWidth="1"/>
    <col min="21" max="21" width="12.453125" customWidth="1"/>
    <col min="23" max="23" width="12.7265625" bestFit="1" customWidth="1"/>
    <col min="24" max="24" width="9.7265625" bestFit="1" customWidth="1"/>
    <col min="25" max="25" width="10.7265625" bestFit="1" customWidth="1"/>
    <col min="26" max="26" width="9.54296875" bestFit="1" customWidth="1"/>
  </cols>
  <sheetData>
    <row r="1" spans="1:26">
      <c r="A1" s="458" t="s">
        <v>109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</row>
    <row r="2" spans="1:26">
      <c r="A2" s="458" t="s">
        <v>110</v>
      </c>
      <c r="B2" s="458"/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458"/>
    </row>
    <row r="3" spans="1:26" s="73" customFormat="1" ht="39" customHeight="1">
      <c r="A3" s="68" t="s">
        <v>265</v>
      </c>
      <c r="B3" s="69" t="s">
        <v>75</v>
      </c>
      <c r="C3" s="69" t="s">
        <v>76</v>
      </c>
      <c r="D3" s="70" t="s">
        <v>77</v>
      </c>
      <c r="E3" s="70" t="s">
        <v>78</v>
      </c>
      <c r="F3" s="69" t="s">
        <v>79</v>
      </c>
      <c r="G3" s="71" t="s">
        <v>270</v>
      </c>
      <c r="H3" s="70" t="s">
        <v>80</v>
      </c>
      <c r="I3" s="468" t="s">
        <v>274</v>
      </c>
      <c r="J3" s="72">
        <v>41457</v>
      </c>
      <c r="K3" s="72">
        <v>41488</v>
      </c>
      <c r="L3" s="72">
        <v>41519</v>
      </c>
      <c r="M3" s="72">
        <v>41549</v>
      </c>
      <c r="N3" s="72">
        <v>41580</v>
      </c>
      <c r="O3" s="72">
        <v>41610</v>
      </c>
      <c r="P3" s="72">
        <v>41641</v>
      </c>
      <c r="Q3" s="72">
        <v>41672</v>
      </c>
      <c r="R3" s="72">
        <v>41700</v>
      </c>
      <c r="S3" s="72">
        <v>41731</v>
      </c>
      <c r="T3" s="72">
        <v>41761</v>
      </c>
      <c r="U3" s="72">
        <v>41792</v>
      </c>
    </row>
    <row r="4" spans="1:26">
      <c r="A4" s="74" t="s">
        <v>4</v>
      </c>
      <c r="B4" s="75" t="s">
        <v>5</v>
      </c>
      <c r="C4" s="75" t="s">
        <v>81</v>
      </c>
      <c r="D4" s="76">
        <v>8.17</v>
      </c>
      <c r="E4" s="76"/>
      <c r="F4" s="77">
        <v>3.1546478007848724E-2</v>
      </c>
      <c r="G4" s="425">
        <f>I4*11.7*0.0004536</f>
        <v>21403.734157915202</v>
      </c>
      <c r="H4" s="78">
        <v>4033022460</v>
      </c>
      <c r="I4" s="385">
        <f>SUM(J4:U4)</f>
        <v>4033022.46</v>
      </c>
      <c r="J4" s="79">
        <v>56961.24</v>
      </c>
      <c r="K4" s="80">
        <v>42116.35</v>
      </c>
      <c r="L4" s="80">
        <v>177967.11</v>
      </c>
      <c r="M4" s="80">
        <v>426719.1</v>
      </c>
      <c r="N4" s="80">
        <v>564293.73</v>
      </c>
      <c r="O4" s="80">
        <v>670642.62</v>
      </c>
      <c r="P4" s="80">
        <v>699785.01</v>
      </c>
      <c r="Q4" s="80">
        <v>734581.04</v>
      </c>
      <c r="R4" s="80">
        <v>659956.26</v>
      </c>
      <c r="S4" s="80">
        <v>0</v>
      </c>
      <c r="T4" s="80">
        <v>0</v>
      </c>
      <c r="U4" s="80">
        <v>0</v>
      </c>
      <c r="V4" s="81"/>
    </row>
    <row r="5" spans="1:26">
      <c r="A5" s="82" t="s">
        <v>82</v>
      </c>
      <c r="B5" s="83" t="s">
        <v>7</v>
      </c>
      <c r="C5" s="83" t="s">
        <v>83</v>
      </c>
      <c r="D5" s="84">
        <v>8.17</v>
      </c>
      <c r="E5" s="84"/>
      <c r="F5" s="85">
        <v>4.6874611044799987E-2</v>
      </c>
      <c r="G5" s="426">
        <f t="shared" ref="G5:G25" si="0">I5*11.7*0.0004536</f>
        <v>31803.604615036802</v>
      </c>
      <c r="H5" s="86">
        <v>5992629640.000001</v>
      </c>
      <c r="I5" s="386">
        <f t="shared" ref="I5:I24" si="1">SUM(J5:U5)</f>
        <v>5992629.6400000006</v>
      </c>
      <c r="J5" s="87">
        <v>117255.84</v>
      </c>
      <c r="K5" s="88">
        <v>91691.91</v>
      </c>
      <c r="L5" s="88">
        <v>220483.79</v>
      </c>
      <c r="M5" s="88">
        <v>599735.18999999994</v>
      </c>
      <c r="N5" s="88">
        <v>913708.29</v>
      </c>
      <c r="O5" s="88">
        <v>1205075</v>
      </c>
      <c r="P5" s="88">
        <v>1013782.62</v>
      </c>
      <c r="Q5" s="88">
        <v>1066593.5</v>
      </c>
      <c r="R5" s="88">
        <v>764303.5</v>
      </c>
      <c r="S5" s="88">
        <v>0</v>
      </c>
      <c r="T5" s="88">
        <v>0</v>
      </c>
      <c r="U5" s="88">
        <v>0</v>
      </c>
      <c r="V5" s="81"/>
    </row>
    <row r="6" spans="1:26">
      <c r="A6" s="82" t="s">
        <v>84</v>
      </c>
      <c r="B6" s="83" t="s">
        <v>9</v>
      </c>
      <c r="C6" s="83" t="s">
        <v>81</v>
      </c>
      <c r="D6" s="84">
        <v>8.17</v>
      </c>
      <c r="E6" s="84"/>
      <c r="F6" s="85">
        <v>1.5494352795759165E-2</v>
      </c>
      <c r="G6" s="426">
        <f t="shared" si="0"/>
        <v>10512.647659332</v>
      </c>
      <c r="H6" s="86">
        <v>1980857350</v>
      </c>
      <c r="I6" s="386">
        <f t="shared" si="1"/>
        <v>1980857.35</v>
      </c>
      <c r="J6" s="87">
        <v>19436.43</v>
      </c>
      <c r="K6" s="88">
        <v>13880.83</v>
      </c>
      <c r="L6" s="88">
        <v>104690.38</v>
      </c>
      <c r="M6" s="88">
        <v>287485.96000000002</v>
      </c>
      <c r="N6" s="88">
        <v>397315.27</v>
      </c>
      <c r="O6" s="88">
        <v>253555.95</v>
      </c>
      <c r="P6" s="88">
        <v>257534.74</v>
      </c>
      <c r="Q6" s="88">
        <v>284650.96999999997</v>
      </c>
      <c r="R6" s="88">
        <v>362306.82</v>
      </c>
      <c r="S6" s="88">
        <v>0</v>
      </c>
      <c r="T6" s="88">
        <v>0</v>
      </c>
      <c r="U6" s="88">
        <v>0</v>
      </c>
      <c r="V6" s="81"/>
    </row>
    <row r="7" spans="1:26">
      <c r="A7" s="82" t="s">
        <v>11</v>
      </c>
      <c r="B7" s="83" t="s">
        <v>12</v>
      </c>
      <c r="C7" s="83" t="s">
        <v>81</v>
      </c>
      <c r="D7" s="84">
        <v>8.17</v>
      </c>
      <c r="E7" s="84"/>
      <c r="F7" s="85">
        <v>3.1590509308817058E-2</v>
      </c>
      <c r="G7" s="426">
        <f t="shared" si="0"/>
        <v>21433.608626320798</v>
      </c>
      <c r="H7" s="86">
        <v>4038651590</v>
      </c>
      <c r="I7" s="386">
        <f t="shared" si="1"/>
        <v>4038651.59</v>
      </c>
      <c r="J7" s="87">
        <v>190026.03</v>
      </c>
      <c r="K7" s="88">
        <v>153922.79999999999</v>
      </c>
      <c r="L7" s="88">
        <v>287142.82</v>
      </c>
      <c r="M7" s="88">
        <v>341032.14</v>
      </c>
      <c r="N7" s="88">
        <v>0</v>
      </c>
      <c r="O7" s="88">
        <v>788119.05</v>
      </c>
      <c r="P7" s="88">
        <v>785749.75</v>
      </c>
      <c r="Q7" s="88">
        <v>842490.4</v>
      </c>
      <c r="R7" s="88">
        <v>650168.6</v>
      </c>
      <c r="S7" s="88">
        <v>0</v>
      </c>
      <c r="T7" s="88">
        <v>0</v>
      </c>
      <c r="U7" s="88">
        <v>0</v>
      </c>
      <c r="V7" s="81"/>
    </row>
    <row r="8" spans="1:26">
      <c r="A8" s="82" t="s">
        <v>13</v>
      </c>
      <c r="B8" s="83" t="s">
        <v>14</v>
      </c>
      <c r="C8" s="83" t="s">
        <v>81</v>
      </c>
      <c r="D8" s="84">
        <v>8.17</v>
      </c>
      <c r="E8" s="84"/>
      <c r="F8" s="85">
        <v>8.3902123290894456E-2</v>
      </c>
      <c r="G8" s="426">
        <f t="shared" si="0"/>
        <v>56926.124740648789</v>
      </c>
      <c r="H8" s="86">
        <v>10726368489.999998</v>
      </c>
      <c r="I8" s="386">
        <f t="shared" si="1"/>
        <v>10726368.489999998</v>
      </c>
      <c r="J8" s="87">
        <v>229585.16999999998</v>
      </c>
      <c r="K8" s="88">
        <v>132435.70000000001</v>
      </c>
      <c r="L8" s="88">
        <v>318523.78999999998</v>
      </c>
      <c r="M8" s="88">
        <v>1137607.1399999999</v>
      </c>
      <c r="N8" s="88">
        <v>1639351.35</v>
      </c>
      <c r="O8" s="88">
        <v>2044771.26</v>
      </c>
      <c r="P8" s="88">
        <v>1868495.34</v>
      </c>
      <c r="Q8" s="88">
        <v>1976592.6099999999</v>
      </c>
      <c r="R8" s="88">
        <v>1379006.13</v>
      </c>
      <c r="S8" s="88">
        <v>0</v>
      </c>
      <c r="T8" s="88">
        <v>0</v>
      </c>
      <c r="U8" s="88">
        <v>0</v>
      </c>
      <c r="V8" s="81"/>
    </row>
    <row r="9" spans="1:26">
      <c r="A9" s="82" t="s">
        <v>85</v>
      </c>
      <c r="B9" s="83" t="s">
        <v>16</v>
      </c>
      <c r="C9" s="83" t="s">
        <v>81</v>
      </c>
      <c r="D9" s="84">
        <v>8.17</v>
      </c>
      <c r="E9" s="84"/>
      <c r="F9" s="85">
        <v>5.6671926993789468E-3</v>
      </c>
      <c r="G9" s="426">
        <f t="shared" si="0"/>
        <v>3845.091231072</v>
      </c>
      <c r="H9" s="86">
        <v>724515600</v>
      </c>
      <c r="I9" s="386">
        <f t="shared" si="1"/>
        <v>724515.6</v>
      </c>
      <c r="J9" s="87">
        <v>12638.99</v>
      </c>
      <c r="K9" s="88">
        <v>7508.23</v>
      </c>
      <c r="L9" s="88">
        <v>29330.3</v>
      </c>
      <c r="M9" s="88">
        <v>84731.069999999992</v>
      </c>
      <c r="N9" s="88">
        <v>106120.13</v>
      </c>
      <c r="O9" s="88">
        <v>134911.21</v>
      </c>
      <c r="P9" s="88">
        <v>120834.3</v>
      </c>
      <c r="Q9" s="88">
        <v>132166.09</v>
      </c>
      <c r="R9" s="88">
        <v>96275.28</v>
      </c>
      <c r="S9" s="88">
        <v>0</v>
      </c>
      <c r="T9" s="88">
        <v>0</v>
      </c>
      <c r="U9" s="88">
        <v>0</v>
      </c>
      <c r="V9" s="81"/>
    </row>
    <row r="10" spans="1:26">
      <c r="A10" s="82" t="s">
        <v>86</v>
      </c>
      <c r="B10" s="83" t="s">
        <v>19</v>
      </c>
      <c r="C10" s="83" t="s">
        <v>81</v>
      </c>
      <c r="D10" s="84">
        <v>8.17</v>
      </c>
      <c r="E10" s="84"/>
      <c r="F10" s="85">
        <v>1.7330694498698427E-2</v>
      </c>
      <c r="G10" s="426">
        <f t="shared" si="0"/>
        <v>11758.573420776</v>
      </c>
      <c r="H10" s="86">
        <v>2215622300</v>
      </c>
      <c r="I10" s="386">
        <f t="shared" si="1"/>
        <v>2215622.2999999998</v>
      </c>
      <c r="J10" s="87">
        <v>40171.89</v>
      </c>
      <c r="K10" s="88">
        <v>29918.54</v>
      </c>
      <c r="L10" s="88">
        <v>51658.909999999996</v>
      </c>
      <c r="M10" s="88">
        <v>181700.8</v>
      </c>
      <c r="N10" s="88">
        <v>305280.21999999997</v>
      </c>
      <c r="O10" s="88">
        <v>494505.58999999997</v>
      </c>
      <c r="P10" s="88">
        <v>379757.94</v>
      </c>
      <c r="Q10" s="88">
        <v>454121.27999999997</v>
      </c>
      <c r="R10" s="88">
        <v>278507.13</v>
      </c>
      <c r="S10" s="88">
        <v>0</v>
      </c>
      <c r="T10" s="88">
        <v>0</v>
      </c>
      <c r="U10" s="88">
        <v>0</v>
      </c>
      <c r="V10" s="81"/>
      <c r="Y10" s="89"/>
      <c r="Z10" s="90"/>
    </row>
    <row r="11" spans="1:26">
      <c r="A11" s="82" t="s">
        <v>20</v>
      </c>
      <c r="B11" s="83" t="s">
        <v>21</v>
      </c>
      <c r="C11" s="83" t="s">
        <v>81</v>
      </c>
      <c r="D11" s="84">
        <v>8.17</v>
      </c>
      <c r="E11" s="84"/>
      <c r="F11" s="85">
        <v>2.8003012730501362E-2</v>
      </c>
      <c r="G11" s="426">
        <f t="shared" si="0"/>
        <v>18999.554877576</v>
      </c>
      <c r="H11" s="86">
        <v>3580012300</v>
      </c>
      <c r="I11" s="386">
        <f t="shared" si="1"/>
        <v>3580012.3</v>
      </c>
      <c r="J11" s="87">
        <v>101111.92</v>
      </c>
      <c r="K11" s="88">
        <v>66307.72</v>
      </c>
      <c r="L11" s="88">
        <v>96585.74</v>
      </c>
      <c r="M11" s="88">
        <v>378565.12</v>
      </c>
      <c r="N11" s="88">
        <v>529587.56999999995</v>
      </c>
      <c r="O11" s="88">
        <v>695536.61</v>
      </c>
      <c r="P11" s="88">
        <v>617227.16</v>
      </c>
      <c r="Q11" s="88">
        <v>657088.59</v>
      </c>
      <c r="R11" s="88">
        <v>438001.87</v>
      </c>
      <c r="S11" s="88">
        <v>0</v>
      </c>
      <c r="T11" s="88">
        <v>0</v>
      </c>
      <c r="U11" s="88">
        <v>0</v>
      </c>
      <c r="V11" s="81"/>
    </row>
    <row r="12" spans="1:26">
      <c r="A12" s="82" t="s">
        <v>22</v>
      </c>
      <c r="B12" s="83" t="s">
        <v>23</v>
      </c>
      <c r="C12" s="83" t="s">
        <v>81</v>
      </c>
      <c r="D12" s="84">
        <v>8.17</v>
      </c>
      <c r="E12" s="84"/>
      <c r="F12" s="85">
        <v>3.4277952414218306E-2</v>
      </c>
      <c r="G12" s="426">
        <f t="shared" si="0"/>
        <v>23256.991819151997</v>
      </c>
      <c r="H12" s="86">
        <v>4382224600</v>
      </c>
      <c r="I12" s="386">
        <f t="shared" si="1"/>
        <v>4382224.5999999996</v>
      </c>
      <c r="J12" s="87">
        <v>187272.74</v>
      </c>
      <c r="K12" s="88">
        <v>143367.16</v>
      </c>
      <c r="L12" s="88">
        <v>242526.45</v>
      </c>
      <c r="M12" s="88">
        <v>494554.61</v>
      </c>
      <c r="N12" s="88">
        <v>659425.21</v>
      </c>
      <c r="O12" s="88">
        <v>770324.79</v>
      </c>
      <c r="P12" s="88">
        <v>700814.43</v>
      </c>
      <c r="Q12" s="88">
        <v>710389.67</v>
      </c>
      <c r="R12" s="88">
        <v>473549.54</v>
      </c>
      <c r="S12" s="88">
        <v>0</v>
      </c>
      <c r="T12" s="88">
        <v>0</v>
      </c>
      <c r="U12" s="88">
        <v>0</v>
      </c>
      <c r="V12" s="81"/>
    </row>
    <row r="13" spans="1:26">
      <c r="A13" s="91" t="s">
        <v>2</v>
      </c>
      <c r="B13" s="92" t="s">
        <v>3</v>
      </c>
      <c r="C13" s="92" t="s">
        <v>81</v>
      </c>
      <c r="D13" s="84">
        <v>8.17</v>
      </c>
      <c r="E13" s="84"/>
      <c r="F13" s="85">
        <v>2.5209741128142834E-2</v>
      </c>
      <c r="G13" s="426">
        <f t="shared" si="0"/>
        <v>17104.368898562399</v>
      </c>
      <c r="H13" s="86">
        <v>3222909770</v>
      </c>
      <c r="I13" s="386">
        <f t="shared" si="1"/>
        <v>3222909.77</v>
      </c>
      <c r="J13" s="87">
        <v>98383.14</v>
      </c>
      <c r="K13" s="88">
        <v>91332.43</v>
      </c>
      <c r="L13" s="88">
        <v>167207.22</v>
      </c>
      <c r="M13" s="88">
        <v>294822.62</v>
      </c>
      <c r="N13" s="88">
        <v>445763.37</v>
      </c>
      <c r="O13" s="88">
        <v>596001.5</v>
      </c>
      <c r="P13" s="88">
        <v>536066.38</v>
      </c>
      <c r="Q13" s="88">
        <v>579457.25</v>
      </c>
      <c r="R13" s="88">
        <v>413875.86</v>
      </c>
      <c r="S13" s="88">
        <v>0</v>
      </c>
      <c r="T13" s="88">
        <v>0</v>
      </c>
      <c r="U13" s="88">
        <v>0</v>
      </c>
      <c r="V13" s="81"/>
    </row>
    <row r="14" spans="1:26">
      <c r="A14" s="82" t="s">
        <v>87</v>
      </c>
      <c r="B14" s="83" t="s">
        <v>25</v>
      </c>
      <c r="C14" s="83" t="s">
        <v>81</v>
      </c>
      <c r="D14" s="84">
        <v>8.17</v>
      </c>
      <c r="E14" s="84"/>
      <c r="F14" s="85">
        <v>6.9694478223222131E-3</v>
      </c>
      <c r="G14" s="426">
        <f t="shared" si="0"/>
        <v>4728.6485793860029</v>
      </c>
      <c r="H14" s="86">
        <v>891000877.94999993</v>
      </c>
      <c r="I14" s="386">
        <f t="shared" si="1"/>
        <v>891000.87794999988</v>
      </c>
      <c r="J14" s="87">
        <v>46334.929499999998</v>
      </c>
      <c r="K14" s="88">
        <v>28919.348999999998</v>
      </c>
      <c r="L14" s="88">
        <v>32442.171299999998</v>
      </c>
      <c r="M14" s="88">
        <v>64828.459799999997</v>
      </c>
      <c r="N14" s="88">
        <v>88172.764199999991</v>
      </c>
      <c r="O14" s="88">
        <v>85605.46424999999</v>
      </c>
      <c r="P14" s="88">
        <v>188237.53529999999</v>
      </c>
      <c r="Q14" s="88">
        <v>177591.12659999999</v>
      </c>
      <c r="R14" s="88">
        <v>178869.07799999998</v>
      </c>
      <c r="S14" s="88">
        <v>0</v>
      </c>
      <c r="T14" s="88">
        <v>0</v>
      </c>
      <c r="U14" s="88">
        <v>0</v>
      </c>
      <c r="V14" s="81"/>
    </row>
    <row r="15" spans="1:26">
      <c r="A15" s="82" t="s">
        <v>88</v>
      </c>
      <c r="B15" s="83" t="s">
        <v>27</v>
      </c>
      <c r="C15" s="83" t="s">
        <v>81</v>
      </c>
      <c r="D15" s="84">
        <v>8.17</v>
      </c>
      <c r="E15" s="84"/>
      <c r="F15" s="85">
        <v>6.3364301304393453E-2</v>
      </c>
      <c r="G15" s="426">
        <f t="shared" si="0"/>
        <v>42991.571353348794</v>
      </c>
      <c r="H15" s="86">
        <v>8100734739.999999</v>
      </c>
      <c r="I15" s="386">
        <f t="shared" si="1"/>
        <v>8100734.7399999993</v>
      </c>
      <c r="J15" s="87">
        <v>770267.6</v>
      </c>
      <c r="K15" s="88">
        <v>618861.16</v>
      </c>
      <c r="L15" s="88">
        <v>695593.8</v>
      </c>
      <c r="M15" s="88">
        <v>909990.94</v>
      </c>
      <c r="N15" s="88">
        <v>1035694.5599999999</v>
      </c>
      <c r="O15" s="88">
        <v>1015106.16</v>
      </c>
      <c r="P15" s="88">
        <v>1047688.12</v>
      </c>
      <c r="Q15" s="88">
        <v>1022524.52</v>
      </c>
      <c r="R15" s="88">
        <v>985007.88</v>
      </c>
      <c r="S15" s="88">
        <v>0</v>
      </c>
      <c r="T15" s="88">
        <v>0</v>
      </c>
      <c r="U15" s="88">
        <v>0</v>
      </c>
      <c r="V15" s="81"/>
    </row>
    <row r="16" spans="1:26">
      <c r="A16" s="82" t="s">
        <v>89</v>
      </c>
      <c r="B16" s="83" t="s">
        <v>90</v>
      </c>
      <c r="C16" s="83" t="s">
        <v>81</v>
      </c>
      <c r="D16" s="84">
        <v>8.17</v>
      </c>
      <c r="E16" s="84"/>
      <c r="F16" s="85">
        <v>3.8077808953517725E-3</v>
      </c>
      <c r="G16" s="426">
        <f t="shared" si="0"/>
        <v>2583.5128091135998</v>
      </c>
      <c r="H16" s="86">
        <v>486801280</v>
      </c>
      <c r="I16" s="386">
        <f t="shared" si="1"/>
        <v>486801.28</v>
      </c>
      <c r="J16" s="93">
        <v>0</v>
      </c>
      <c r="K16" s="94">
        <v>0</v>
      </c>
      <c r="L16" s="94">
        <v>0</v>
      </c>
      <c r="M16" s="94">
        <v>0</v>
      </c>
      <c r="N16" s="94">
        <v>85409.18</v>
      </c>
      <c r="O16" s="94">
        <v>136651.42000000001</v>
      </c>
      <c r="P16" s="94">
        <v>98072.68</v>
      </c>
      <c r="Q16" s="94">
        <v>103236.12</v>
      </c>
      <c r="R16" s="94">
        <v>63431.88</v>
      </c>
      <c r="S16" s="88">
        <v>0</v>
      </c>
      <c r="T16" s="94">
        <v>0</v>
      </c>
      <c r="U16" s="94">
        <v>0</v>
      </c>
      <c r="V16" s="81"/>
    </row>
    <row r="17" spans="1:26">
      <c r="A17" s="82" t="s">
        <v>91</v>
      </c>
      <c r="B17" s="83" t="s">
        <v>29</v>
      </c>
      <c r="C17" s="83" t="s">
        <v>81</v>
      </c>
      <c r="D17" s="84">
        <v>8.17</v>
      </c>
      <c r="E17" s="84"/>
      <c r="F17" s="85">
        <v>1.5511735254196591E-2</v>
      </c>
      <c r="G17" s="426">
        <f t="shared" si="0"/>
        <v>10524.441353680799</v>
      </c>
      <c r="H17" s="86">
        <v>1983079590</v>
      </c>
      <c r="I17" s="386">
        <f t="shared" si="1"/>
        <v>1983079.59</v>
      </c>
      <c r="J17" s="93">
        <v>58905.7</v>
      </c>
      <c r="K17" s="94">
        <v>38284.620000000003</v>
      </c>
      <c r="L17" s="94">
        <v>84943.49</v>
      </c>
      <c r="M17" s="94">
        <v>214568.71</v>
      </c>
      <c r="N17" s="94">
        <v>292298.09000000003</v>
      </c>
      <c r="O17" s="94">
        <v>380754.68</v>
      </c>
      <c r="P17" s="94">
        <v>315223.11</v>
      </c>
      <c r="Q17" s="94">
        <v>360182.62</v>
      </c>
      <c r="R17" s="94">
        <v>237918.57</v>
      </c>
      <c r="S17" s="88">
        <v>0</v>
      </c>
      <c r="T17" s="94">
        <v>0</v>
      </c>
      <c r="U17" s="94">
        <v>0</v>
      </c>
      <c r="V17" s="81"/>
    </row>
    <row r="18" spans="1:26">
      <c r="A18" s="82" t="s">
        <v>30</v>
      </c>
      <c r="B18" s="83" t="s">
        <v>31</v>
      </c>
      <c r="C18" s="83" t="s">
        <v>81</v>
      </c>
      <c r="D18" s="84">
        <v>8.17</v>
      </c>
      <c r="E18" s="84"/>
      <c r="F18" s="85">
        <v>1.3618517124752505E-2</v>
      </c>
      <c r="G18" s="426">
        <f t="shared" si="0"/>
        <v>9239.9259305807973</v>
      </c>
      <c r="H18" s="86">
        <v>1741043339.9999995</v>
      </c>
      <c r="I18" s="386">
        <f t="shared" si="1"/>
        <v>1741043.3399999996</v>
      </c>
      <c r="J18" s="93">
        <v>2728.78</v>
      </c>
      <c r="K18" s="94">
        <v>22810.639999999999</v>
      </c>
      <c r="L18" s="94">
        <v>88007.24</v>
      </c>
      <c r="M18" s="93">
        <v>209086.63999999998</v>
      </c>
      <c r="N18" s="94">
        <v>288090.53999999998</v>
      </c>
      <c r="O18" s="94">
        <v>385109.29</v>
      </c>
      <c r="P18" s="94">
        <v>264364.86</v>
      </c>
      <c r="Q18" s="94">
        <v>291775.21000000002</v>
      </c>
      <c r="R18" s="94">
        <v>189070.13999999998</v>
      </c>
      <c r="S18" s="88">
        <v>0</v>
      </c>
      <c r="T18" s="94">
        <v>0</v>
      </c>
      <c r="U18" s="94">
        <v>0</v>
      </c>
      <c r="V18" s="81"/>
    </row>
    <row r="19" spans="1:26">
      <c r="A19" s="82" t="s">
        <v>32</v>
      </c>
      <c r="B19" s="83" t="s">
        <v>33</v>
      </c>
      <c r="C19" s="83" t="s">
        <v>81</v>
      </c>
      <c r="D19" s="84">
        <v>8.17</v>
      </c>
      <c r="E19" s="84"/>
      <c r="F19" s="85">
        <v>2.0871092283380358E-2</v>
      </c>
      <c r="G19" s="426">
        <f t="shared" si="0"/>
        <v>14160.671460935999</v>
      </c>
      <c r="H19" s="86">
        <v>2668240300</v>
      </c>
      <c r="I19" s="386">
        <f t="shared" si="1"/>
        <v>2668240.2999999998</v>
      </c>
      <c r="J19" s="93">
        <v>63186.78</v>
      </c>
      <c r="K19" s="94">
        <v>21201.15</v>
      </c>
      <c r="L19" s="94">
        <v>113955.16</v>
      </c>
      <c r="M19" s="94">
        <v>276464.63</v>
      </c>
      <c r="N19" s="94">
        <v>399513</v>
      </c>
      <c r="O19" s="94">
        <v>525192.11</v>
      </c>
      <c r="P19" s="94">
        <v>454211.15</v>
      </c>
      <c r="Q19" s="94">
        <v>494856.9</v>
      </c>
      <c r="R19" s="94">
        <v>319659.42</v>
      </c>
      <c r="S19" s="94">
        <v>0</v>
      </c>
      <c r="T19" s="94">
        <v>0</v>
      </c>
      <c r="U19" s="94">
        <v>0</v>
      </c>
      <c r="V19" s="81"/>
    </row>
    <row r="20" spans="1:26">
      <c r="A20" s="82" t="s">
        <v>92</v>
      </c>
      <c r="B20" s="83" t="s">
        <v>35</v>
      </c>
      <c r="C20" s="83" t="s">
        <v>81</v>
      </c>
      <c r="D20" s="84">
        <v>8.17</v>
      </c>
      <c r="E20" s="84"/>
      <c r="F20" s="85">
        <v>3.0853224665461906E-2</v>
      </c>
      <c r="G20" s="426">
        <f t="shared" si="0"/>
        <v>20933.373877415997</v>
      </c>
      <c r="H20" s="86">
        <v>3944394300</v>
      </c>
      <c r="I20" s="386">
        <f t="shared" si="1"/>
        <v>3944394.3</v>
      </c>
      <c r="J20" s="93">
        <v>73734.25</v>
      </c>
      <c r="K20" s="94">
        <v>52671.99</v>
      </c>
      <c r="L20" s="94">
        <v>171929.48</v>
      </c>
      <c r="M20" s="94">
        <v>422879.2</v>
      </c>
      <c r="N20" s="94">
        <v>570282.34</v>
      </c>
      <c r="O20" s="94">
        <v>771092.77</v>
      </c>
      <c r="P20" s="94">
        <v>633060.62</v>
      </c>
      <c r="Q20" s="94">
        <v>728518.9</v>
      </c>
      <c r="R20" s="94">
        <v>520224.75</v>
      </c>
      <c r="S20" s="94">
        <v>0</v>
      </c>
      <c r="T20" s="94">
        <v>0</v>
      </c>
      <c r="U20" s="94">
        <v>0</v>
      </c>
      <c r="V20" s="81"/>
    </row>
    <row r="21" spans="1:26">
      <c r="A21" s="82" t="s">
        <v>36</v>
      </c>
      <c r="B21" s="83" t="s">
        <v>37</v>
      </c>
      <c r="C21" s="83" t="s">
        <v>81</v>
      </c>
      <c r="D21" s="84">
        <v>8.17</v>
      </c>
      <c r="E21" s="84"/>
      <c r="F21" s="85">
        <v>6.8159047964846814E-3</v>
      </c>
      <c r="G21" s="426">
        <f t="shared" si="0"/>
        <v>4624.4723190119994</v>
      </c>
      <c r="H21" s="86">
        <v>871371349.99999988</v>
      </c>
      <c r="I21" s="386">
        <f t="shared" si="1"/>
        <v>871371.34999999986</v>
      </c>
      <c r="J21" s="87">
        <v>1184.6500000000001</v>
      </c>
      <c r="K21" s="88">
        <v>915.04</v>
      </c>
      <c r="L21" s="88">
        <v>19518.13</v>
      </c>
      <c r="M21" s="88">
        <v>79338.87</v>
      </c>
      <c r="N21" s="88">
        <v>129249.4</v>
      </c>
      <c r="O21" s="88">
        <v>185483.51</v>
      </c>
      <c r="P21" s="88">
        <v>147100.85</v>
      </c>
      <c r="Q21" s="88">
        <v>169568.35</v>
      </c>
      <c r="R21" s="88">
        <v>139012.54999999999</v>
      </c>
      <c r="S21" s="88">
        <v>0</v>
      </c>
      <c r="T21" s="88">
        <v>0</v>
      </c>
      <c r="U21" s="88">
        <v>0</v>
      </c>
      <c r="V21" s="81"/>
    </row>
    <row r="22" spans="1:26">
      <c r="A22" s="82" t="s">
        <v>93</v>
      </c>
      <c r="B22" s="83" t="s">
        <v>39</v>
      </c>
      <c r="C22" s="83" t="s">
        <v>83</v>
      </c>
      <c r="D22" s="84">
        <v>8.17</v>
      </c>
      <c r="E22" s="84"/>
      <c r="F22" s="85">
        <v>9.5882791050599814E-3</v>
      </c>
      <c r="G22" s="426">
        <f t="shared" si="0"/>
        <v>6505.4798493048002</v>
      </c>
      <c r="H22" s="86">
        <v>1225802290</v>
      </c>
      <c r="I22" s="386">
        <f t="shared" si="1"/>
        <v>1225802.29</v>
      </c>
      <c r="J22" s="87">
        <v>55972.67</v>
      </c>
      <c r="K22" s="88">
        <v>42451.32</v>
      </c>
      <c r="L22" s="88">
        <v>40278.1</v>
      </c>
      <c r="M22" s="88">
        <v>144380.24</v>
      </c>
      <c r="N22" s="88">
        <v>188898.57</v>
      </c>
      <c r="O22" s="88">
        <v>251938.29</v>
      </c>
      <c r="P22" s="88">
        <v>176365.79</v>
      </c>
      <c r="Q22" s="88">
        <v>187370.78</v>
      </c>
      <c r="R22" s="88">
        <v>138146.53</v>
      </c>
      <c r="S22" s="88">
        <v>0</v>
      </c>
      <c r="T22" s="95">
        <v>0</v>
      </c>
      <c r="U22" s="88">
        <v>0</v>
      </c>
      <c r="V22" s="81"/>
    </row>
    <row r="23" spans="1:26">
      <c r="A23" s="96" t="s">
        <v>40</v>
      </c>
      <c r="B23" s="83" t="s">
        <v>41</v>
      </c>
      <c r="C23" s="83" t="s">
        <v>81</v>
      </c>
      <c r="D23" s="84">
        <v>8.17</v>
      </c>
      <c r="E23" s="84"/>
      <c r="F23" s="85">
        <v>6.5428340431643583E-3</v>
      </c>
      <c r="G23" s="426">
        <f t="shared" si="0"/>
        <v>4439.1985838928003</v>
      </c>
      <c r="H23" s="86">
        <v>836460940</v>
      </c>
      <c r="I23" s="386">
        <f t="shared" si="1"/>
        <v>836460.94</v>
      </c>
      <c r="J23" s="87">
        <v>40988.89</v>
      </c>
      <c r="K23" s="88">
        <v>30114.62</v>
      </c>
      <c r="L23" s="88">
        <v>51144.2</v>
      </c>
      <c r="M23" s="88">
        <v>94314.48</v>
      </c>
      <c r="N23" s="88">
        <v>134184.07999999999</v>
      </c>
      <c r="O23" s="88">
        <v>128898.09</v>
      </c>
      <c r="P23" s="88">
        <v>125246.1</v>
      </c>
      <c r="Q23" s="88">
        <v>118848.99</v>
      </c>
      <c r="R23" s="88">
        <v>112721.49</v>
      </c>
      <c r="S23" s="88">
        <v>0</v>
      </c>
      <c r="T23" s="88">
        <v>0</v>
      </c>
      <c r="U23" s="88">
        <v>0</v>
      </c>
      <c r="V23" s="81"/>
    </row>
    <row r="24" spans="1:26" ht="13" thickBot="1">
      <c r="A24" s="97" t="s">
        <v>42</v>
      </c>
      <c r="B24" s="98" t="s">
        <v>43</v>
      </c>
      <c r="C24" s="98" t="s">
        <v>81</v>
      </c>
      <c r="D24" s="99">
        <v>8.17</v>
      </c>
      <c r="E24" s="99"/>
      <c r="F24" s="100">
        <v>2.5040006533989124E-2</v>
      </c>
      <c r="G24" s="427">
        <f t="shared" si="0"/>
        <v>16989.206941979995</v>
      </c>
      <c r="H24" s="101">
        <v>3201210249.9999995</v>
      </c>
      <c r="I24" s="387">
        <f t="shared" si="1"/>
        <v>3201210.2499999995</v>
      </c>
      <c r="J24" s="102">
        <v>93873.3</v>
      </c>
      <c r="K24" s="103">
        <v>78113.37</v>
      </c>
      <c r="L24" s="103">
        <v>219364.5</v>
      </c>
      <c r="M24" s="103">
        <v>523697</v>
      </c>
      <c r="N24" s="103">
        <v>546662.87</v>
      </c>
      <c r="O24" s="103">
        <v>501286.69</v>
      </c>
      <c r="P24" s="103">
        <v>435820.48</v>
      </c>
      <c r="Q24" s="103">
        <v>491858.51</v>
      </c>
      <c r="R24" s="103">
        <v>310533.52999999997</v>
      </c>
      <c r="S24" s="103">
        <v>0</v>
      </c>
      <c r="T24" s="103">
        <v>0</v>
      </c>
      <c r="U24" s="103">
        <v>0</v>
      </c>
      <c r="V24" s="81"/>
    </row>
    <row r="25" spans="1:26">
      <c r="A25" s="104" t="s">
        <v>44</v>
      </c>
      <c r="B25" s="105"/>
      <c r="C25" s="105"/>
      <c r="D25" s="106"/>
      <c r="E25" s="106"/>
      <c r="F25" s="107">
        <v>0.55472189936109573</v>
      </c>
      <c r="G25" s="428">
        <f t="shared" si="0"/>
        <v>376369.11678522918</v>
      </c>
      <c r="H25" s="108">
        <v>70917770237.949997</v>
      </c>
      <c r="I25" s="388">
        <f>SUM(J25:U25)</f>
        <v>70917770.237949997</v>
      </c>
      <c r="J25" s="109">
        <v>2411991.1094999998</v>
      </c>
      <c r="K25" s="109">
        <v>1820861.7890000003</v>
      </c>
      <c r="L25" s="109">
        <v>3430900.731300001</v>
      </c>
      <c r="M25" s="109">
        <v>7643467.5198000018</v>
      </c>
      <c r="N25" s="109">
        <v>9910661.474200001</v>
      </c>
      <c r="O25" s="109">
        <v>12707667.224249996</v>
      </c>
      <c r="P25" s="109">
        <v>11500623.785299996</v>
      </c>
      <c r="Q25" s="109">
        <v>12242083.066599999</v>
      </c>
      <c r="R25" s="109">
        <v>9249513.5379999988</v>
      </c>
      <c r="S25" s="109">
        <v>0</v>
      </c>
      <c r="T25" s="109">
        <v>0</v>
      </c>
      <c r="U25" s="109">
        <v>0</v>
      </c>
      <c r="V25" s="81"/>
      <c r="Y25" s="89"/>
      <c r="Z25" s="90"/>
    </row>
    <row r="26" spans="1:26">
      <c r="A26" s="110"/>
      <c r="B26" s="111"/>
      <c r="C26" s="110"/>
      <c r="D26" s="112"/>
      <c r="E26" s="112"/>
      <c r="F26" s="112"/>
      <c r="G26" s="112"/>
      <c r="H26" s="113"/>
      <c r="I26" s="114"/>
      <c r="J26" s="115"/>
      <c r="K26" s="115" t="s">
        <v>94</v>
      </c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81"/>
    </row>
    <row r="27" spans="1:26">
      <c r="A27" s="110"/>
      <c r="B27" s="111"/>
      <c r="C27" s="110"/>
      <c r="D27" s="112"/>
      <c r="E27" s="112"/>
      <c r="F27" s="112"/>
      <c r="G27" s="112"/>
      <c r="H27" s="113"/>
      <c r="I27" s="116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81"/>
    </row>
    <row r="28" spans="1:26">
      <c r="A28" s="458" t="s">
        <v>111</v>
      </c>
      <c r="B28" s="458"/>
      <c r="C28" s="458"/>
      <c r="D28" s="458"/>
      <c r="E28" s="458"/>
      <c r="F28" s="458"/>
      <c r="G28" s="458"/>
      <c r="H28" s="458"/>
      <c r="I28" s="458"/>
      <c r="J28" s="458"/>
      <c r="K28" s="458"/>
      <c r="L28" s="458"/>
      <c r="M28" s="458"/>
      <c r="N28" s="458"/>
      <c r="O28" s="458"/>
      <c r="P28" s="458"/>
      <c r="Q28" s="458"/>
      <c r="R28" s="458"/>
      <c r="S28" s="458"/>
      <c r="T28" s="458"/>
      <c r="U28" s="458"/>
      <c r="V28" s="81"/>
    </row>
    <row r="29" spans="1:26">
      <c r="A29" s="458" t="s">
        <v>110</v>
      </c>
      <c r="B29" s="458"/>
      <c r="C29" s="458"/>
      <c r="D29" s="458"/>
      <c r="E29" s="458"/>
      <c r="F29" s="458"/>
      <c r="G29" s="458"/>
      <c r="H29" s="458"/>
      <c r="I29" s="458"/>
      <c r="J29" s="458"/>
      <c r="K29" s="458"/>
      <c r="L29" s="458"/>
      <c r="M29" s="458"/>
      <c r="N29" s="458"/>
      <c r="O29" s="458"/>
      <c r="P29" s="458"/>
      <c r="Q29" s="458"/>
      <c r="R29" s="458"/>
      <c r="S29" s="458"/>
      <c r="T29" s="458"/>
      <c r="U29" s="458"/>
      <c r="V29" s="81"/>
    </row>
    <row r="30" spans="1:26" s="73" customFormat="1" ht="24.75" customHeight="1">
      <c r="A30" s="68" t="s">
        <v>266</v>
      </c>
      <c r="B30" s="69" t="s">
        <v>75</v>
      </c>
      <c r="C30" s="69" t="s">
        <v>76</v>
      </c>
      <c r="D30" s="70" t="s">
        <v>95</v>
      </c>
      <c r="E30" s="70"/>
      <c r="F30" s="69" t="s">
        <v>79</v>
      </c>
      <c r="G30" s="71" t="s">
        <v>271</v>
      </c>
      <c r="H30" s="70" t="s">
        <v>80</v>
      </c>
      <c r="I30" s="469" t="s">
        <v>274</v>
      </c>
      <c r="J30" s="72">
        <v>41457</v>
      </c>
      <c r="K30" s="72">
        <v>41488</v>
      </c>
      <c r="L30" s="72">
        <v>41519</v>
      </c>
      <c r="M30" s="72">
        <v>41549</v>
      </c>
      <c r="N30" s="72">
        <v>41580</v>
      </c>
      <c r="O30" s="72">
        <v>41610</v>
      </c>
      <c r="P30" s="72">
        <v>41641</v>
      </c>
      <c r="Q30" s="72">
        <v>41672</v>
      </c>
      <c r="R30" s="72">
        <v>41700</v>
      </c>
      <c r="S30" s="72">
        <v>41731</v>
      </c>
      <c r="T30" s="72">
        <v>41761</v>
      </c>
      <c r="U30" s="72">
        <v>41792</v>
      </c>
      <c r="V30" s="117"/>
    </row>
    <row r="31" spans="1:26">
      <c r="A31" s="118" t="s">
        <v>96</v>
      </c>
      <c r="B31" s="119" t="s">
        <v>45</v>
      </c>
      <c r="C31" s="120" t="s">
        <v>83</v>
      </c>
      <c r="D31" s="84">
        <v>8.17</v>
      </c>
      <c r="E31" s="84"/>
      <c r="F31" s="85">
        <v>4.943794850944578E-2</v>
      </c>
      <c r="G31" s="426">
        <f t="shared" ref="G31:G42" si="2">I31*11.7*0.0004536</f>
        <v>33542.784298951199</v>
      </c>
      <c r="H31" s="86">
        <v>6320336510</v>
      </c>
      <c r="I31" s="389">
        <f>SUM(J31:U31)</f>
        <v>6320336.5099999998</v>
      </c>
      <c r="J31" s="87">
        <v>218637.37</v>
      </c>
      <c r="K31" s="87">
        <v>169846.13</v>
      </c>
      <c r="L31" s="87">
        <v>326636.59999999998</v>
      </c>
      <c r="M31" s="87">
        <v>714115.19</v>
      </c>
      <c r="N31" s="87">
        <v>946731.42999999993</v>
      </c>
      <c r="O31" s="87">
        <v>1052729.01</v>
      </c>
      <c r="P31" s="87">
        <v>1010294.03</v>
      </c>
      <c r="Q31" s="87">
        <v>1027148.74</v>
      </c>
      <c r="R31" s="87">
        <v>854198.01</v>
      </c>
      <c r="S31" s="87">
        <v>0</v>
      </c>
      <c r="T31" s="87">
        <v>0</v>
      </c>
      <c r="U31" s="87">
        <v>0</v>
      </c>
      <c r="V31" s="81"/>
    </row>
    <row r="32" spans="1:26">
      <c r="A32" s="118" t="s">
        <v>46</v>
      </c>
      <c r="B32" s="119" t="s">
        <v>47</v>
      </c>
      <c r="C32" s="120" t="s">
        <v>81</v>
      </c>
      <c r="D32" s="84">
        <v>8.17</v>
      </c>
      <c r="E32" s="84"/>
      <c r="F32" s="85">
        <v>1.2691175748335188E-2</v>
      </c>
      <c r="G32" s="426">
        <f t="shared" si="2"/>
        <v>8610.7410089063997</v>
      </c>
      <c r="H32" s="86">
        <v>1622488470</v>
      </c>
      <c r="I32" s="389">
        <f t="shared" ref="I32:I41" si="3">SUM(J32:U32)</f>
        <v>1622488.47</v>
      </c>
      <c r="J32" s="87">
        <v>54305.99</v>
      </c>
      <c r="K32" s="87">
        <v>39044.43</v>
      </c>
      <c r="L32" s="87">
        <v>74101.899999999994</v>
      </c>
      <c r="M32" s="87">
        <v>187493.33</v>
      </c>
      <c r="N32" s="87">
        <v>241268.27</v>
      </c>
      <c r="O32" s="87">
        <v>258735.73</v>
      </c>
      <c r="P32" s="87">
        <v>262951.45</v>
      </c>
      <c r="Q32" s="87">
        <v>279650.93</v>
      </c>
      <c r="R32" s="87">
        <v>224936.44</v>
      </c>
      <c r="S32" s="87">
        <v>0</v>
      </c>
      <c r="T32" s="87">
        <v>0</v>
      </c>
      <c r="U32" s="87">
        <v>0</v>
      </c>
      <c r="V32" s="81"/>
    </row>
    <row r="33" spans="1:26">
      <c r="A33" s="118" t="s">
        <v>97</v>
      </c>
      <c r="B33" s="119" t="s">
        <v>49</v>
      </c>
      <c r="C33" s="120" t="s">
        <v>81</v>
      </c>
      <c r="D33" s="84">
        <v>8.17</v>
      </c>
      <c r="E33" s="84"/>
      <c r="F33" s="85">
        <v>9.1298167637728286E-3</v>
      </c>
      <c r="G33" s="426">
        <f t="shared" si="2"/>
        <v>6194.4211608551996</v>
      </c>
      <c r="H33" s="86">
        <v>1167190710</v>
      </c>
      <c r="I33" s="389">
        <f t="shared" si="3"/>
        <v>1167190.71</v>
      </c>
      <c r="J33" s="87">
        <v>37475.79</v>
      </c>
      <c r="K33" s="87">
        <v>25506.739999999998</v>
      </c>
      <c r="L33" s="87">
        <v>35302.57</v>
      </c>
      <c r="M33" s="87">
        <v>119028.73</v>
      </c>
      <c r="N33" s="87">
        <v>174780.81</v>
      </c>
      <c r="O33" s="87">
        <v>191586.5</v>
      </c>
      <c r="P33" s="87">
        <v>199821.86</v>
      </c>
      <c r="Q33" s="87">
        <v>212003.33</v>
      </c>
      <c r="R33" s="87">
        <v>171684.38</v>
      </c>
      <c r="S33" s="87">
        <v>0</v>
      </c>
      <c r="T33" s="87">
        <v>0</v>
      </c>
      <c r="U33" s="87">
        <v>0</v>
      </c>
      <c r="V33" s="81"/>
    </row>
    <row r="34" spans="1:26">
      <c r="A34" s="118" t="s">
        <v>98</v>
      </c>
      <c r="B34" s="119" t="s">
        <v>50</v>
      </c>
      <c r="C34" s="120" t="s">
        <v>99</v>
      </c>
      <c r="D34" s="84">
        <v>8.17</v>
      </c>
      <c r="E34" s="84"/>
      <c r="F34" s="85">
        <v>5.6002248610658417E-2</v>
      </c>
      <c r="G34" s="426">
        <f t="shared" si="2"/>
        <v>37996.547228181364</v>
      </c>
      <c r="H34" s="86">
        <v>7159541753.000001</v>
      </c>
      <c r="I34" s="389">
        <f t="shared" si="3"/>
        <v>7159541.7530000005</v>
      </c>
      <c r="J34" s="87">
        <v>468497.62050000002</v>
      </c>
      <c r="K34" s="87">
        <v>292406.75099999999</v>
      </c>
      <c r="L34" s="87">
        <v>328026.39870000002</v>
      </c>
      <c r="M34" s="87">
        <v>655487.76020000002</v>
      </c>
      <c r="N34" s="87">
        <v>891524.61580000003</v>
      </c>
      <c r="O34" s="87">
        <v>865566.36074999999</v>
      </c>
      <c r="P34" s="87">
        <v>951645.31735000003</v>
      </c>
      <c r="Q34" s="87">
        <v>897821.80670000007</v>
      </c>
      <c r="R34" s="87">
        <v>1808565.122</v>
      </c>
      <c r="S34" s="87">
        <v>0</v>
      </c>
      <c r="T34" s="87">
        <v>0</v>
      </c>
      <c r="U34" s="87">
        <v>0</v>
      </c>
      <c r="V34" s="81"/>
    </row>
    <row r="35" spans="1:26">
      <c r="A35" s="118" t="s">
        <v>100</v>
      </c>
      <c r="B35" s="119" t="s">
        <v>54</v>
      </c>
      <c r="C35" s="120" t="s">
        <v>81</v>
      </c>
      <c r="D35" s="84">
        <v>8.17</v>
      </c>
      <c r="E35" s="84"/>
      <c r="F35" s="85">
        <v>1.3092624265008549E-2</v>
      </c>
      <c r="G35" s="426">
        <f t="shared" si="2"/>
        <v>8883.1168134836407</v>
      </c>
      <c r="H35" s="86">
        <v>1673811184.5</v>
      </c>
      <c r="I35" s="389">
        <f t="shared" si="3"/>
        <v>1673811.1845</v>
      </c>
      <c r="J35" s="87">
        <v>91766.502099999998</v>
      </c>
      <c r="K35" s="87">
        <v>76607.148799999995</v>
      </c>
      <c r="L35" s="87">
        <v>95840.717700000008</v>
      </c>
      <c r="M35" s="87">
        <v>206112.1881</v>
      </c>
      <c r="N35" s="87">
        <v>258534.25780000002</v>
      </c>
      <c r="O35" s="87">
        <v>246430.5662</v>
      </c>
      <c r="P35" s="87">
        <v>251486.16219999999</v>
      </c>
      <c r="Q35" s="87">
        <v>262935.60019999999</v>
      </c>
      <c r="R35" s="87">
        <v>184098.04140000002</v>
      </c>
      <c r="S35" s="87">
        <v>0</v>
      </c>
      <c r="T35" s="87">
        <v>0</v>
      </c>
      <c r="U35" s="87">
        <v>0</v>
      </c>
      <c r="V35" s="81"/>
    </row>
    <row r="36" spans="1:26">
      <c r="A36" s="118" t="s">
        <v>101</v>
      </c>
      <c r="B36" s="119" t="s">
        <v>55</v>
      </c>
      <c r="C36" s="120" t="s">
        <v>81</v>
      </c>
      <c r="D36" s="84">
        <v>8.17</v>
      </c>
      <c r="E36" s="84"/>
      <c r="F36" s="85">
        <v>9.7169859848135788E-3</v>
      </c>
      <c r="G36" s="426">
        <f t="shared" si="2"/>
        <v>6592.8052184904</v>
      </c>
      <c r="H36" s="86">
        <v>1242256670</v>
      </c>
      <c r="I36" s="389">
        <f t="shared" si="3"/>
        <v>1242256.67</v>
      </c>
      <c r="J36" s="87">
        <v>51299.43</v>
      </c>
      <c r="K36" s="87">
        <v>42189.88</v>
      </c>
      <c r="L36" s="87">
        <v>62565.86</v>
      </c>
      <c r="M36" s="87">
        <v>122460.13</v>
      </c>
      <c r="N36" s="87">
        <v>166267.67000000001</v>
      </c>
      <c r="O36" s="87">
        <v>216161.86</v>
      </c>
      <c r="P36" s="87">
        <v>202109.46</v>
      </c>
      <c r="Q36" s="87">
        <v>207714.08</v>
      </c>
      <c r="R36" s="87">
        <v>171488.3</v>
      </c>
      <c r="S36" s="87">
        <v>0</v>
      </c>
      <c r="T36" s="87">
        <v>0</v>
      </c>
      <c r="U36" s="87">
        <v>0</v>
      </c>
      <c r="V36" s="81"/>
    </row>
    <row r="37" spans="1:26">
      <c r="A37" s="118" t="s">
        <v>56</v>
      </c>
      <c r="B37" s="119" t="s">
        <v>57</v>
      </c>
      <c r="C37" s="120" t="s">
        <v>81</v>
      </c>
      <c r="D37" s="84">
        <v>8.17</v>
      </c>
      <c r="E37" s="84"/>
      <c r="F37" s="85">
        <v>2.7770138912317589E-2</v>
      </c>
      <c r="G37" s="426">
        <f t="shared" si="2"/>
        <v>18841.554060638398</v>
      </c>
      <c r="H37" s="86">
        <v>3550240820</v>
      </c>
      <c r="I37" s="389">
        <f t="shared" si="3"/>
        <v>3550240.82</v>
      </c>
      <c r="J37" s="87">
        <v>253.27</v>
      </c>
      <c r="K37" s="87">
        <v>12491.93</v>
      </c>
      <c r="L37" s="87">
        <v>74289.81</v>
      </c>
      <c r="M37" s="87">
        <v>0</v>
      </c>
      <c r="N37" s="87">
        <v>477781.6</v>
      </c>
      <c r="O37" s="87">
        <v>646165.30000000005</v>
      </c>
      <c r="P37" s="87">
        <v>692423.84</v>
      </c>
      <c r="Q37" s="87">
        <v>821665.07</v>
      </c>
      <c r="R37" s="87">
        <v>825170</v>
      </c>
      <c r="S37" s="87">
        <v>0</v>
      </c>
      <c r="T37" s="87">
        <v>0</v>
      </c>
      <c r="U37" s="87">
        <v>0</v>
      </c>
      <c r="V37" s="81"/>
    </row>
    <row r="38" spans="1:26">
      <c r="A38" s="118" t="s">
        <v>58</v>
      </c>
      <c r="B38" s="119" t="s">
        <v>59</v>
      </c>
      <c r="C38" s="120" t="s">
        <v>81</v>
      </c>
      <c r="D38" s="84">
        <v>8.17</v>
      </c>
      <c r="E38" s="84"/>
      <c r="F38" s="85">
        <v>2.7560335195221733E-2</v>
      </c>
      <c r="G38" s="426">
        <f t="shared" si="2"/>
        <v>18699.205904215203</v>
      </c>
      <c r="H38" s="86">
        <v>3523418710.0000005</v>
      </c>
      <c r="I38" s="389">
        <f t="shared" si="3"/>
        <v>3523418.7100000004</v>
      </c>
      <c r="J38" s="87">
        <v>65580.59</v>
      </c>
      <c r="K38" s="87">
        <v>137509.26999999999</v>
      </c>
      <c r="L38" s="87">
        <v>168383.7</v>
      </c>
      <c r="M38" s="87">
        <v>361514.33</v>
      </c>
      <c r="N38" s="87">
        <v>512928.94</v>
      </c>
      <c r="O38" s="87">
        <v>580976.87</v>
      </c>
      <c r="P38" s="87">
        <v>591998.19999999995</v>
      </c>
      <c r="Q38" s="87">
        <v>621949.42000000004</v>
      </c>
      <c r="R38" s="87">
        <v>482577.39</v>
      </c>
      <c r="S38" s="87">
        <v>0</v>
      </c>
      <c r="T38" s="87">
        <v>0</v>
      </c>
      <c r="U38" s="87">
        <v>0</v>
      </c>
      <c r="V38" s="81"/>
    </row>
    <row r="39" spans="1:26">
      <c r="A39" s="121" t="s">
        <v>102</v>
      </c>
      <c r="B39" s="122"/>
      <c r="C39" s="123" t="s">
        <v>103</v>
      </c>
      <c r="D39" s="124">
        <v>8.17</v>
      </c>
      <c r="E39" s="124"/>
      <c r="F39" s="125">
        <v>0.10625519593452853</v>
      </c>
      <c r="G39" s="429">
        <f t="shared" si="2"/>
        <v>72092.293983309588</v>
      </c>
      <c r="H39" s="126">
        <v>13584070829.999998</v>
      </c>
      <c r="I39" s="389">
        <f t="shared" si="3"/>
        <v>13584070.829999998</v>
      </c>
      <c r="J39" s="127">
        <v>64722.74</v>
      </c>
      <c r="K39" s="127">
        <v>2712.44</v>
      </c>
      <c r="L39" s="127">
        <v>865872.94</v>
      </c>
      <c r="M39" s="127">
        <v>865872.94</v>
      </c>
      <c r="N39" s="128">
        <v>2219609</v>
      </c>
      <c r="O39" s="127">
        <v>2366179.06</v>
      </c>
      <c r="P39" s="127">
        <v>2462903.69</v>
      </c>
      <c r="Q39" s="127">
        <v>2592880.2200000002</v>
      </c>
      <c r="R39" s="127">
        <v>2143317.7999999998</v>
      </c>
      <c r="S39" s="127">
        <v>0</v>
      </c>
      <c r="T39" s="129">
        <v>0</v>
      </c>
      <c r="U39" s="127">
        <v>0</v>
      </c>
      <c r="V39" s="81"/>
    </row>
    <row r="40" spans="1:26">
      <c r="A40" s="118" t="s">
        <v>63</v>
      </c>
      <c r="B40" s="119" t="s">
        <v>64</v>
      </c>
      <c r="C40" s="120" t="s">
        <v>81</v>
      </c>
      <c r="D40" s="84">
        <v>8.17</v>
      </c>
      <c r="E40" s="84"/>
      <c r="F40" s="85">
        <v>3.2547439208236321E-2</v>
      </c>
      <c r="G40" s="426">
        <f t="shared" si="2"/>
        <v>22082.868843890399</v>
      </c>
      <c r="H40" s="86">
        <v>4160989170</v>
      </c>
      <c r="I40" s="389">
        <f t="shared" si="3"/>
        <v>4160989.17</v>
      </c>
      <c r="J40" s="87">
        <v>282485.92</v>
      </c>
      <c r="K40" s="87">
        <v>194339.79</v>
      </c>
      <c r="L40" s="87">
        <v>206210.8</v>
      </c>
      <c r="M40" s="87">
        <v>533386.62</v>
      </c>
      <c r="N40" s="87">
        <v>602022.79</v>
      </c>
      <c r="O40" s="87">
        <v>508770.41</v>
      </c>
      <c r="P40" s="87">
        <v>622112.81999999995</v>
      </c>
      <c r="Q40" s="87">
        <v>661484.05000000005</v>
      </c>
      <c r="R40" s="87">
        <v>550175.97</v>
      </c>
      <c r="S40" s="87">
        <v>0</v>
      </c>
      <c r="T40" s="87">
        <v>0</v>
      </c>
      <c r="U40" s="87">
        <v>0</v>
      </c>
      <c r="V40" s="81"/>
    </row>
    <row r="41" spans="1:26" ht="13" thickBot="1">
      <c r="A41" s="97" t="s">
        <v>104</v>
      </c>
      <c r="B41" s="98" t="s">
        <v>65</v>
      </c>
      <c r="C41" s="130" t="s">
        <v>81</v>
      </c>
      <c r="D41" s="99">
        <v>8.17</v>
      </c>
      <c r="E41" s="99"/>
      <c r="F41" s="100">
        <v>3.0895911115859393E-2</v>
      </c>
      <c r="G41" s="427">
        <f t="shared" si="2"/>
        <v>20962.335888206093</v>
      </c>
      <c r="H41" s="131">
        <v>3949851499.1569996</v>
      </c>
      <c r="I41" s="390">
        <f t="shared" si="3"/>
        <v>3949851.4991569994</v>
      </c>
      <c r="J41" s="102">
        <v>130886.61816299864</v>
      </c>
      <c r="K41" s="102">
        <v>99639.912309002742</v>
      </c>
      <c r="L41" s="102">
        <v>153722.96261700138</v>
      </c>
      <c r="M41" s="102">
        <v>399408.06288599723</v>
      </c>
      <c r="N41" s="132">
        <v>548888</v>
      </c>
      <c r="O41" s="102">
        <v>737918.46947699995</v>
      </c>
      <c r="P41" s="102">
        <v>603333.50555100001</v>
      </c>
      <c r="Q41" s="102">
        <v>748408.5509459998</v>
      </c>
      <c r="R41" s="102">
        <v>527645.41720800032</v>
      </c>
      <c r="S41" s="102">
        <v>0</v>
      </c>
      <c r="T41" s="102">
        <v>0</v>
      </c>
      <c r="U41" s="102">
        <v>0</v>
      </c>
      <c r="V41" s="81"/>
    </row>
    <row r="42" spans="1:26">
      <c r="A42" s="133" t="s">
        <v>105</v>
      </c>
      <c r="B42" s="105"/>
      <c r="C42" s="134"/>
      <c r="D42" s="135"/>
      <c r="E42" s="135"/>
      <c r="F42" s="136">
        <v>0.3995407710270677</v>
      </c>
      <c r="G42" s="430">
        <f t="shared" si="2"/>
        <v>271081.43248777837</v>
      </c>
      <c r="H42" s="137">
        <v>51078820996.656998</v>
      </c>
      <c r="I42" s="391">
        <f>SUM(J42:U42)</f>
        <v>51078820.996657014</v>
      </c>
      <c r="J42" s="138">
        <v>1495307.5007629986</v>
      </c>
      <c r="K42" s="138">
        <v>1113699.8221090029</v>
      </c>
      <c r="L42" s="138">
        <v>2436354.9490170009</v>
      </c>
      <c r="M42" s="138">
        <v>4411948.2511859965</v>
      </c>
      <c r="N42" s="138">
        <v>7361205.9635999985</v>
      </c>
      <c r="O42" s="138">
        <v>8285522.4364270009</v>
      </c>
      <c r="P42" s="138">
        <v>8495391.045101</v>
      </c>
      <c r="Q42" s="138">
        <v>9049182.2278460003</v>
      </c>
      <c r="R42" s="138">
        <v>8430208.8006080054</v>
      </c>
      <c r="S42" s="138">
        <v>0</v>
      </c>
      <c r="T42" s="138">
        <v>0</v>
      </c>
      <c r="U42" s="138">
        <v>0</v>
      </c>
      <c r="V42" s="81"/>
    </row>
    <row r="43" spans="1:26">
      <c r="B43" s="139"/>
      <c r="D43" s="140"/>
      <c r="E43" s="141"/>
      <c r="F43" s="141"/>
      <c r="G43" s="142"/>
      <c r="H43" s="143"/>
      <c r="I43" s="392"/>
      <c r="J43" s="115"/>
      <c r="K43" s="115"/>
      <c r="L43" s="115"/>
      <c r="M43" s="115"/>
      <c r="N43" s="115"/>
      <c r="O43" s="144"/>
      <c r="P43" s="115"/>
      <c r="Q43" s="115"/>
      <c r="R43" s="115"/>
      <c r="S43" s="115"/>
      <c r="T43" s="115"/>
      <c r="U43" s="115"/>
      <c r="V43" s="81"/>
    </row>
    <row r="44" spans="1:26">
      <c r="A44" s="145" t="s">
        <v>106</v>
      </c>
      <c r="B44" s="146" t="s">
        <v>69</v>
      </c>
      <c r="C44" s="147" t="s">
        <v>99</v>
      </c>
      <c r="D44" s="148">
        <v>8.17</v>
      </c>
      <c r="E44" s="148"/>
      <c r="F44" s="149">
        <v>3.3188268184462105E-3</v>
      </c>
      <c r="G44" s="431">
        <f t="shared" ref="G44:G45" si="4">I44*11.7*0.0004536</f>
        <v>2251.766010789182</v>
      </c>
      <c r="H44" s="150">
        <v>424291519.84299999</v>
      </c>
      <c r="I44" s="393">
        <f t="shared" ref="I44:I45" si="5">SUM(J44:U44)</f>
        <v>424291.51984299999</v>
      </c>
      <c r="J44" s="151">
        <v>14059.802836999854</v>
      </c>
      <c r="K44" s="151">
        <v>10703.290691000295</v>
      </c>
      <c r="L44" s="151">
        <v>16512.876383000148</v>
      </c>
      <c r="M44" s="151">
        <v>42904.299113999703</v>
      </c>
      <c r="N44" s="152">
        <v>58961</v>
      </c>
      <c r="O44" s="151">
        <v>79266.989522999997</v>
      </c>
      <c r="P44" s="151">
        <v>64809.911449000007</v>
      </c>
      <c r="Q44" s="151">
        <v>80393.83105399998</v>
      </c>
      <c r="R44" s="151">
        <v>56679.518792000032</v>
      </c>
      <c r="S44" s="151">
        <v>0</v>
      </c>
      <c r="T44" s="151">
        <v>0</v>
      </c>
      <c r="U44" s="151">
        <v>0</v>
      </c>
      <c r="V44" s="81"/>
    </row>
    <row r="45" spans="1:26" ht="13" thickBot="1">
      <c r="A45" s="153" t="s">
        <v>74</v>
      </c>
      <c r="B45" s="154" t="s">
        <v>70</v>
      </c>
      <c r="C45" s="155" t="s">
        <v>81</v>
      </c>
      <c r="D45" s="156">
        <v>8.17</v>
      </c>
      <c r="E45" s="157"/>
      <c r="F45" s="158">
        <v>4.2418502793390482E-2</v>
      </c>
      <c r="G45" s="432">
        <f t="shared" si="4"/>
        <v>28780.213022215201</v>
      </c>
      <c r="H45" s="159">
        <v>5422943710</v>
      </c>
      <c r="I45" s="394">
        <f t="shared" si="5"/>
        <v>5422943.71</v>
      </c>
      <c r="J45" s="160">
        <v>292134.69</v>
      </c>
      <c r="K45" s="160">
        <v>215197.8</v>
      </c>
      <c r="L45" s="160">
        <v>257845.2</v>
      </c>
      <c r="M45" s="160">
        <v>548051.77</v>
      </c>
      <c r="N45" s="160">
        <v>702922.29</v>
      </c>
      <c r="O45" s="160">
        <v>876028.25</v>
      </c>
      <c r="P45" s="160">
        <v>837996.9</v>
      </c>
      <c r="Q45" s="160">
        <v>957491.32</v>
      </c>
      <c r="R45" s="160">
        <v>735275.49</v>
      </c>
      <c r="S45" s="160">
        <v>0</v>
      </c>
      <c r="T45" s="160">
        <v>0</v>
      </c>
      <c r="U45" s="160">
        <v>0</v>
      </c>
      <c r="V45" s="81"/>
    </row>
    <row r="46" spans="1:26" ht="13" thickTop="1">
      <c r="A46" s="133" t="s">
        <v>107</v>
      </c>
      <c r="B46" s="105"/>
      <c r="C46" s="134"/>
      <c r="D46" s="161"/>
      <c r="E46" s="161"/>
      <c r="F46" s="162">
        <v>1</v>
      </c>
      <c r="G46" s="433">
        <f>I46*11.7*0.0004536</f>
        <v>678482.52830601193</v>
      </c>
      <c r="H46" s="163">
        <v>127843826464.45</v>
      </c>
      <c r="I46" s="391">
        <f>SUM(J46:U46)</f>
        <v>127843826.46445</v>
      </c>
      <c r="J46" s="164">
        <v>4213493.1030999981</v>
      </c>
      <c r="K46" s="164">
        <v>3160462.7018000036</v>
      </c>
      <c r="L46" s="164">
        <v>6141613.7567000017</v>
      </c>
      <c r="M46" s="164">
        <v>12646371.840099998</v>
      </c>
      <c r="N46" s="164">
        <v>18033750.727799997</v>
      </c>
      <c r="O46" s="164">
        <v>21948484.900199998</v>
      </c>
      <c r="P46" s="164">
        <v>20898821.641849995</v>
      </c>
      <c r="Q46" s="164">
        <v>22329150.445499998</v>
      </c>
      <c r="R46" s="164">
        <v>18471677.347400002</v>
      </c>
      <c r="S46" s="164">
        <v>0</v>
      </c>
      <c r="T46" s="164">
        <v>0</v>
      </c>
      <c r="U46" s="164">
        <v>0</v>
      </c>
      <c r="V46" s="81"/>
      <c r="Y46" s="89"/>
      <c r="Z46" s="90"/>
    </row>
    <row r="47" spans="1:26">
      <c r="A47" s="133"/>
      <c r="B47" s="133"/>
      <c r="C47" s="133"/>
      <c r="D47" s="165"/>
      <c r="E47" s="165"/>
      <c r="F47" s="165"/>
      <c r="G47" s="165"/>
      <c r="H47" s="166"/>
      <c r="I47" s="109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81"/>
      <c r="Y47" s="89"/>
      <c r="Z47" s="90"/>
    </row>
    <row r="48" spans="1:26">
      <c r="A48" s="143"/>
      <c r="B48" s="143"/>
      <c r="C48" s="143"/>
      <c r="D48" s="143"/>
      <c r="E48" s="143"/>
      <c r="F48" s="143"/>
      <c r="G48" s="143"/>
      <c r="H48" s="143"/>
      <c r="I48" s="143"/>
      <c r="J48" s="167"/>
      <c r="K48" s="167"/>
      <c r="L48" s="167"/>
      <c r="M48" s="167"/>
      <c r="N48" s="167"/>
      <c r="O48" s="168"/>
      <c r="P48" s="168"/>
      <c r="Q48" s="143"/>
      <c r="R48" s="143"/>
      <c r="S48" s="143"/>
      <c r="T48" s="143"/>
      <c r="U48" s="143"/>
    </row>
    <row r="49" spans="1:21">
      <c r="A49" s="143" t="s">
        <v>108</v>
      </c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69"/>
      <c r="O49" s="143"/>
      <c r="P49" s="143"/>
      <c r="Q49" s="143"/>
      <c r="R49" s="143"/>
      <c r="S49" s="143"/>
      <c r="T49" s="143"/>
      <c r="U49" s="143"/>
    </row>
    <row r="50" spans="1:21">
      <c r="A50" s="143"/>
      <c r="B50" s="143"/>
      <c r="C50" s="143"/>
      <c r="D50" s="143"/>
      <c r="E50" s="143"/>
      <c r="F50" s="143"/>
      <c r="G50" s="143"/>
      <c r="H50" s="143"/>
      <c r="I50" s="143"/>
      <c r="J50" s="169"/>
      <c r="K50" s="169"/>
      <c r="L50" s="169"/>
      <c r="M50" s="143"/>
      <c r="N50" s="143"/>
      <c r="O50" s="143"/>
      <c r="P50" s="143"/>
      <c r="Q50" s="143"/>
      <c r="R50" s="143"/>
      <c r="S50" s="143"/>
      <c r="T50" s="143"/>
      <c r="U50" s="143"/>
    </row>
    <row r="51" spans="1:21">
      <c r="J51" s="170"/>
      <c r="K51" s="170"/>
      <c r="L51" s="170"/>
      <c r="M51" s="170"/>
      <c r="N51" s="170"/>
      <c r="O51" s="171"/>
    </row>
    <row r="52" spans="1:21">
      <c r="G52" s="143"/>
      <c r="H52" s="143"/>
      <c r="I52" s="143"/>
      <c r="J52" s="143"/>
      <c r="K52" s="143"/>
      <c r="L52" s="143"/>
      <c r="M52" s="143"/>
      <c r="N52" s="143"/>
      <c r="O52" s="143"/>
    </row>
    <row r="53" spans="1:21">
      <c r="G53" s="172"/>
      <c r="H53" s="172"/>
      <c r="I53" s="172"/>
      <c r="J53" s="173"/>
      <c r="K53" s="173"/>
      <c r="L53" s="173"/>
      <c r="M53" s="173"/>
      <c r="N53" s="173"/>
      <c r="O53" s="173"/>
    </row>
    <row r="54" spans="1:21">
      <c r="G54" s="172"/>
      <c r="H54" s="172"/>
      <c r="I54" s="172"/>
      <c r="J54" s="173"/>
      <c r="K54" s="173"/>
      <c r="L54" s="173"/>
      <c r="M54" s="173"/>
      <c r="N54" s="173"/>
      <c r="O54" s="173"/>
      <c r="T54" s="174"/>
      <c r="U54" s="174"/>
    </row>
    <row r="55" spans="1:21">
      <c r="A55" t="s">
        <v>98</v>
      </c>
      <c r="D55">
        <v>8.17</v>
      </c>
      <c r="G55" s="172">
        <v>0.15825890369488099</v>
      </c>
      <c r="H55" s="172">
        <v>9926056594.9090004</v>
      </c>
      <c r="I55" s="172"/>
      <c r="J55" s="173"/>
      <c r="K55" s="173"/>
      <c r="L55" s="173"/>
      <c r="M55" s="173"/>
      <c r="N55" s="173"/>
      <c r="O55" s="173"/>
      <c r="T55" s="174"/>
      <c r="U55" s="174"/>
    </row>
    <row r="56" spans="1:21">
      <c r="G56" s="172"/>
      <c r="H56" s="172"/>
      <c r="I56" s="172"/>
      <c r="J56" s="173"/>
      <c r="K56" s="173"/>
      <c r="L56" s="173"/>
      <c r="M56" s="173"/>
      <c r="N56" s="173"/>
      <c r="O56" s="173"/>
      <c r="Q56" s="175"/>
    </row>
    <row r="57" spans="1:21">
      <c r="G57" s="172"/>
      <c r="H57" s="172"/>
      <c r="I57" s="172"/>
      <c r="J57" s="173"/>
      <c r="K57" s="173"/>
      <c r="L57" s="173"/>
      <c r="M57" s="173"/>
      <c r="N57" s="173"/>
      <c r="O57" s="173"/>
    </row>
    <row r="58" spans="1:21">
      <c r="G58" s="143"/>
      <c r="H58" s="143"/>
      <c r="I58" s="143"/>
      <c r="J58" s="143"/>
      <c r="K58" s="143"/>
      <c r="L58" s="143"/>
      <c r="M58" s="143"/>
      <c r="N58" s="143"/>
      <c r="O58" s="143"/>
    </row>
    <row r="62" spans="1:21">
      <c r="J62" s="89"/>
      <c r="K62" s="89"/>
      <c r="L62" s="89"/>
      <c r="M62" s="89"/>
      <c r="N62" s="89"/>
      <c r="O62" s="89"/>
      <c r="P62" s="89"/>
    </row>
  </sheetData>
  <mergeCells count="4">
    <mergeCell ref="A1:U1"/>
    <mergeCell ref="A2:U2"/>
    <mergeCell ref="A28:U28"/>
    <mergeCell ref="A29:U29"/>
  </mergeCells>
  <conditionalFormatting sqref="J44:U45 J4:U24 J31:U41">
    <cfRule type="cellIs" dxfId="2" priority="2" stopIfTrue="1" operator="equal">
      <formula>"?REVIEW?"</formula>
    </cfRule>
  </conditionalFormatting>
  <printOptions horizontalCentered="1"/>
  <pageMargins left="0.25" right="0.25" top="1" bottom="1" header="0.5" footer="0.5"/>
  <pageSetup fitToWidth="0" orientation="portrait" horizontalDpi="300" verticalDpi="300" r:id="rId1"/>
  <headerFooter alignWithMargins="0">
    <oddHeader>&amp;R2
&amp;D &amp;T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62"/>
  <sheetViews>
    <sheetView zoomScaleNormal="100" workbookViewId="0">
      <selection sqref="A1:U1"/>
    </sheetView>
  </sheetViews>
  <sheetFormatPr defaultRowHeight="12.5"/>
  <cols>
    <col min="1" max="1" width="40.81640625" customWidth="1"/>
    <col min="2" max="2" width="7.26953125" customWidth="1"/>
    <col min="3" max="3" width="10.81640625" customWidth="1"/>
    <col min="4" max="5" width="10.7265625" customWidth="1"/>
    <col min="6" max="6" width="11.54296875" customWidth="1"/>
    <col min="7" max="7" width="10.7265625" customWidth="1"/>
    <col min="8" max="8" width="17" customWidth="1"/>
    <col min="9" max="9" width="16.453125" customWidth="1"/>
    <col min="10" max="14" width="11.7265625" customWidth="1"/>
    <col min="15" max="15" width="12.26953125" customWidth="1"/>
    <col min="16" max="16" width="12.7265625" customWidth="1"/>
    <col min="17" max="20" width="11.7265625" customWidth="1"/>
    <col min="21" max="21" width="12.453125" customWidth="1"/>
    <col min="23" max="23" width="12.7265625" bestFit="1" customWidth="1"/>
    <col min="24" max="24" width="9.7265625" bestFit="1" customWidth="1"/>
    <col min="25" max="25" width="10.7265625" bestFit="1" customWidth="1"/>
    <col min="26" max="26" width="9.54296875" bestFit="1" customWidth="1"/>
  </cols>
  <sheetData>
    <row r="1" spans="1:26">
      <c r="A1" s="458" t="s">
        <v>109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</row>
    <row r="2" spans="1:26">
      <c r="A2" s="458" t="s">
        <v>73</v>
      </c>
      <c r="B2" s="458"/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458"/>
    </row>
    <row r="3" spans="1:26" s="73" customFormat="1" ht="39" customHeight="1">
      <c r="A3" s="68" t="s">
        <v>265</v>
      </c>
      <c r="B3" s="69" t="s">
        <v>75</v>
      </c>
      <c r="C3" s="69" t="s">
        <v>76</v>
      </c>
      <c r="D3" s="70" t="s">
        <v>77</v>
      </c>
      <c r="E3" s="70" t="s">
        <v>78</v>
      </c>
      <c r="F3" s="69" t="s">
        <v>79</v>
      </c>
      <c r="G3" s="71" t="s">
        <v>270</v>
      </c>
      <c r="H3" s="70" t="s">
        <v>80</v>
      </c>
      <c r="I3" s="468" t="s">
        <v>274</v>
      </c>
      <c r="J3" s="72">
        <v>41092</v>
      </c>
      <c r="K3" s="72">
        <v>41123</v>
      </c>
      <c r="L3" s="72">
        <v>41154</v>
      </c>
      <c r="M3" s="72">
        <v>41184</v>
      </c>
      <c r="N3" s="72">
        <v>41215</v>
      </c>
      <c r="O3" s="72">
        <v>41245</v>
      </c>
      <c r="P3" s="72">
        <v>41276</v>
      </c>
      <c r="Q3" s="72">
        <v>41307</v>
      </c>
      <c r="R3" s="72">
        <v>41335</v>
      </c>
      <c r="S3" s="72">
        <v>41366</v>
      </c>
      <c r="T3" s="72">
        <v>41396</v>
      </c>
      <c r="U3" s="72">
        <v>41427</v>
      </c>
    </row>
    <row r="4" spans="1:26">
      <c r="A4" s="74" t="s">
        <v>4</v>
      </c>
      <c r="B4" s="75" t="s">
        <v>5</v>
      </c>
      <c r="C4" s="75" t="s">
        <v>81</v>
      </c>
      <c r="D4" s="76">
        <v>8.17</v>
      </c>
      <c r="E4" s="76"/>
      <c r="F4" s="314">
        <v>2.188107984290219E-2</v>
      </c>
      <c r="G4" s="425">
        <f>I4*11.7*0.0004536</f>
        <v>37155.340299167998</v>
      </c>
      <c r="H4" s="78">
        <v>7001036400</v>
      </c>
      <c r="I4" s="385">
        <f>SUM(J4:U4)</f>
        <v>7001036.4000000004</v>
      </c>
      <c r="J4" s="79">
        <v>3586556.4699999997</v>
      </c>
      <c r="K4" s="80">
        <v>22344.95</v>
      </c>
      <c r="L4" s="80">
        <v>249707.88</v>
      </c>
      <c r="M4" s="80">
        <v>479105.14</v>
      </c>
      <c r="N4" s="80">
        <v>510902.77999999997</v>
      </c>
      <c r="O4" s="80">
        <v>522324.44</v>
      </c>
      <c r="P4" s="80">
        <v>440011.69</v>
      </c>
      <c r="Q4" s="80">
        <v>306276.96000000002</v>
      </c>
      <c r="R4" s="80">
        <v>367748.04</v>
      </c>
      <c r="S4" s="80">
        <v>177133.77</v>
      </c>
      <c r="T4" s="80">
        <v>221692.95</v>
      </c>
      <c r="U4" s="80">
        <v>117231.33</v>
      </c>
      <c r="V4" s="81"/>
    </row>
    <row r="5" spans="1:26">
      <c r="A5" s="82" t="s">
        <v>82</v>
      </c>
      <c r="B5" s="83" t="s">
        <v>7</v>
      </c>
      <c r="C5" s="83" t="s">
        <v>83</v>
      </c>
      <c r="D5" s="84">
        <v>8.17</v>
      </c>
      <c r="E5" s="84"/>
      <c r="F5" s="315">
        <v>6.4774808957057992E-2</v>
      </c>
      <c r="G5" s="426">
        <f t="shared" ref="G5:G25" si="0">I5*11.7*0.0004536</f>
        <v>109991.37551220001</v>
      </c>
      <c r="H5" s="86">
        <v>20725247500.000004</v>
      </c>
      <c r="I5" s="386">
        <f t="shared" ref="I5:I24" si="1">SUM(J5:U5)</f>
        <v>20725247.500000004</v>
      </c>
      <c r="J5" s="87">
        <v>11994801.84</v>
      </c>
      <c r="K5" s="88">
        <v>152877.04</v>
      </c>
      <c r="L5" s="88">
        <v>321399.63</v>
      </c>
      <c r="M5" s="88">
        <v>707530.17</v>
      </c>
      <c r="N5" s="88">
        <v>903765.4</v>
      </c>
      <c r="O5" s="88">
        <v>1516883.05</v>
      </c>
      <c r="P5" s="88">
        <v>1662456.1099999999</v>
      </c>
      <c r="Q5" s="88">
        <v>1233114.44</v>
      </c>
      <c r="R5" s="88">
        <v>1052124.43</v>
      </c>
      <c r="S5" s="88">
        <v>677056.07</v>
      </c>
      <c r="T5" s="88">
        <v>327764.06</v>
      </c>
      <c r="U5" s="88">
        <v>175475.26</v>
      </c>
      <c r="V5" s="81"/>
    </row>
    <row r="6" spans="1:26">
      <c r="A6" s="82" t="s">
        <v>84</v>
      </c>
      <c r="B6" s="83" t="s">
        <v>9</v>
      </c>
      <c r="C6" s="83" t="s">
        <v>81</v>
      </c>
      <c r="D6" s="84">
        <v>8.17</v>
      </c>
      <c r="E6" s="84"/>
      <c r="F6" s="315">
        <v>1.9327265811944782E-2</v>
      </c>
      <c r="G6" s="426">
        <f t="shared" si="0"/>
        <v>32818.816230782395</v>
      </c>
      <c r="H6" s="86">
        <v>6183922020</v>
      </c>
      <c r="I6" s="386">
        <f t="shared" si="1"/>
        <v>6183922.0199999996</v>
      </c>
      <c r="J6" s="87">
        <v>3106242.17</v>
      </c>
      <c r="K6" s="88">
        <v>13178.21</v>
      </c>
      <c r="L6" s="88">
        <v>95188.67</v>
      </c>
      <c r="M6" s="88">
        <v>291636.32</v>
      </c>
      <c r="N6" s="88">
        <v>364953.9</v>
      </c>
      <c r="O6" s="88">
        <v>479660.7</v>
      </c>
      <c r="P6" s="88">
        <v>534489.56999999995</v>
      </c>
      <c r="Q6" s="88">
        <v>409464.06</v>
      </c>
      <c r="R6" s="88">
        <v>370509.5</v>
      </c>
      <c r="S6" s="88">
        <v>291088.93</v>
      </c>
      <c r="T6" s="88">
        <v>139372.03</v>
      </c>
      <c r="U6" s="88">
        <v>88137.96</v>
      </c>
      <c r="V6" s="81"/>
    </row>
    <row r="7" spans="1:26">
      <c r="A7" s="82" t="s">
        <v>11</v>
      </c>
      <c r="B7" s="83" t="s">
        <v>12</v>
      </c>
      <c r="C7" s="83" t="s">
        <v>81</v>
      </c>
      <c r="D7" s="84">
        <v>8.17</v>
      </c>
      <c r="E7" s="84"/>
      <c r="F7" s="315">
        <v>3.7139846734750424E-2</v>
      </c>
      <c r="G7" s="426">
        <f t="shared" si="0"/>
        <v>63065.609832607202</v>
      </c>
      <c r="H7" s="86">
        <v>11883207810</v>
      </c>
      <c r="I7" s="386">
        <f t="shared" si="1"/>
        <v>11883207.810000001</v>
      </c>
      <c r="J7" s="87">
        <v>6121846.3600000003</v>
      </c>
      <c r="K7" s="88">
        <v>210320.31</v>
      </c>
      <c r="L7" s="88">
        <v>314087.48</v>
      </c>
      <c r="M7" s="88">
        <v>483868.25</v>
      </c>
      <c r="N7" s="88">
        <v>578076.52</v>
      </c>
      <c r="O7" s="88">
        <v>822375.86</v>
      </c>
      <c r="P7" s="88">
        <v>908209.88</v>
      </c>
      <c r="Q7" s="88">
        <v>695700.01</v>
      </c>
      <c r="R7" s="88">
        <v>634514.88</v>
      </c>
      <c r="S7" s="88">
        <v>557733.22</v>
      </c>
      <c r="T7" s="88">
        <v>324978.09000000003</v>
      </c>
      <c r="U7" s="88">
        <v>231496.95</v>
      </c>
      <c r="V7" s="81"/>
    </row>
    <row r="8" spans="1:26">
      <c r="A8" s="82" t="s">
        <v>13</v>
      </c>
      <c r="B8" s="83" t="s">
        <v>14</v>
      </c>
      <c r="C8" s="83" t="s">
        <v>81</v>
      </c>
      <c r="D8" s="84">
        <v>8.17</v>
      </c>
      <c r="E8" s="84"/>
      <c r="F8" s="315">
        <v>8.8151448299561966E-2</v>
      </c>
      <c r="G8" s="426">
        <f t="shared" si="0"/>
        <v>149686.26242169598</v>
      </c>
      <c r="H8" s="86">
        <v>28204800799.999996</v>
      </c>
      <c r="I8" s="386">
        <f t="shared" si="1"/>
        <v>28204800.799999997</v>
      </c>
      <c r="J8" s="87">
        <v>15594904.17</v>
      </c>
      <c r="K8" s="88">
        <v>116863.67999999999</v>
      </c>
      <c r="L8" s="88">
        <v>373140.24</v>
      </c>
      <c r="M8" s="88">
        <v>1081038.06</v>
      </c>
      <c r="N8" s="88">
        <v>1407421.39</v>
      </c>
      <c r="O8" s="88">
        <v>1931567.74</v>
      </c>
      <c r="P8" s="88">
        <v>2259380.8199999998</v>
      </c>
      <c r="Q8" s="88">
        <v>1585323.14</v>
      </c>
      <c r="R8" s="88">
        <v>1489219.43</v>
      </c>
      <c r="S8" s="88">
        <v>1277077.21</v>
      </c>
      <c r="T8" s="88">
        <v>724164.29</v>
      </c>
      <c r="U8" s="88">
        <v>364700.63</v>
      </c>
      <c r="V8" s="81"/>
    </row>
    <row r="9" spans="1:26">
      <c r="A9" s="82" t="s">
        <v>85</v>
      </c>
      <c r="B9" s="83" t="s">
        <v>16</v>
      </c>
      <c r="C9" s="83" t="s">
        <v>81</v>
      </c>
      <c r="D9" s="84">
        <v>8.17</v>
      </c>
      <c r="E9" s="84"/>
      <c r="F9" s="315">
        <v>5.7733397182938217E-3</v>
      </c>
      <c r="G9" s="426">
        <f t="shared" si="0"/>
        <v>9803.4650682695992</v>
      </c>
      <c r="H9" s="86">
        <v>1847228829.9999998</v>
      </c>
      <c r="I9" s="386">
        <f t="shared" si="1"/>
        <v>1847228.8299999998</v>
      </c>
      <c r="J9" s="87">
        <v>1056626.1000000001</v>
      </c>
      <c r="K9" s="88">
        <v>16184.77</v>
      </c>
      <c r="L9" s="88">
        <v>29313.96</v>
      </c>
      <c r="M9" s="88">
        <v>65278.3</v>
      </c>
      <c r="N9" s="88">
        <v>85066.04</v>
      </c>
      <c r="O9" s="88">
        <v>118048.33</v>
      </c>
      <c r="P9" s="88">
        <v>142321.4</v>
      </c>
      <c r="Q9" s="88">
        <v>98383.14</v>
      </c>
      <c r="R9" s="88">
        <v>95319.39</v>
      </c>
      <c r="S9" s="88">
        <v>74420.53</v>
      </c>
      <c r="T9" s="88">
        <v>43889.24</v>
      </c>
      <c r="U9" s="88">
        <v>22377.63</v>
      </c>
      <c r="V9" s="81"/>
    </row>
    <row r="10" spans="1:26">
      <c r="A10" s="82" t="s">
        <v>86</v>
      </c>
      <c r="B10" s="83" t="s">
        <v>19</v>
      </c>
      <c r="C10" s="83" t="s">
        <v>81</v>
      </c>
      <c r="D10" s="84">
        <v>8.17</v>
      </c>
      <c r="E10" s="84"/>
      <c r="F10" s="315">
        <v>1.974235570823174E-2</v>
      </c>
      <c r="G10" s="426">
        <f t="shared" si="0"/>
        <v>33523.662904804798</v>
      </c>
      <c r="H10" s="86">
        <v>6316733540</v>
      </c>
      <c r="I10" s="386">
        <f t="shared" si="1"/>
        <v>6316733.54</v>
      </c>
      <c r="J10" s="87">
        <v>3724637.64</v>
      </c>
      <c r="K10" s="88">
        <v>52598.46</v>
      </c>
      <c r="L10" s="88">
        <v>78865.009999999995</v>
      </c>
      <c r="M10" s="88">
        <v>206856.23</v>
      </c>
      <c r="N10" s="88">
        <v>284544.76</v>
      </c>
      <c r="O10" s="88">
        <v>438679.98</v>
      </c>
      <c r="P10" s="88">
        <v>585789</v>
      </c>
      <c r="Q10" s="88">
        <v>310214.90000000002</v>
      </c>
      <c r="R10" s="88">
        <v>249430.1</v>
      </c>
      <c r="S10" s="88">
        <v>209070.3</v>
      </c>
      <c r="T10" s="88">
        <v>131259.22</v>
      </c>
      <c r="U10" s="88">
        <v>44787.94</v>
      </c>
      <c r="V10" s="81"/>
      <c r="Y10" s="89"/>
      <c r="Z10" s="90"/>
    </row>
    <row r="11" spans="1:26">
      <c r="A11" s="82" t="s">
        <v>20</v>
      </c>
      <c r="B11" s="83" t="s">
        <v>21</v>
      </c>
      <c r="C11" s="83" t="s">
        <v>81</v>
      </c>
      <c r="D11" s="84">
        <v>8.17</v>
      </c>
      <c r="E11" s="84"/>
      <c r="F11" s="315">
        <v>2.7216067675765506E-2</v>
      </c>
      <c r="G11" s="426">
        <f t="shared" si="0"/>
        <v>46214.458489180783</v>
      </c>
      <c r="H11" s="86">
        <v>8708010839.9999981</v>
      </c>
      <c r="I11" s="386">
        <f t="shared" si="1"/>
        <v>8708010.839999998</v>
      </c>
      <c r="J11" s="87">
        <v>4714122.68</v>
      </c>
      <c r="K11" s="88">
        <v>6241.88</v>
      </c>
      <c r="L11" s="88">
        <v>51250.409999999996</v>
      </c>
      <c r="M11" s="88">
        <v>352486.48</v>
      </c>
      <c r="N11" s="88">
        <v>477781.6</v>
      </c>
      <c r="O11" s="88">
        <v>604220.52</v>
      </c>
      <c r="P11" s="88">
        <v>691288.21</v>
      </c>
      <c r="Q11" s="88">
        <v>530388.23</v>
      </c>
      <c r="R11" s="88">
        <v>510012.25</v>
      </c>
      <c r="S11" s="88">
        <v>362878.71999999997</v>
      </c>
      <c r="T11" s="88">
        <v>257093.56</v>
      </c>
      <c r="U11" s="88">
        <v>150246.29999999999</v>
      </c>
      <c r="V11" s="81"/>
    </row>
    <row r="12" spans="1:26">
      <c r="A12" s="82" t="s">
        <v>22</v>
      </c>
      <c r="B12" s="83" t="s">
        <v>23</v>
      </c>
      <c r="C12" s="83" t="s">
        <v>81</v>
      </c>
      <c r="D12" s="84">
        <v>8.17</v>
      </c>
      <c r="E12" s="84"/>
      <c r="F12" s="315">
        <v>3.2487653182565815E-2</v>
      </c>
      <c r="G12" s="426">
        <f t="shared" si="0"/>
        <v>55165.915859090397</v>
      </c>
      <c r="H12" s="86">
        <v>10394699170</v>
      </c>
      <c r="I12" s="386">
        <f t="shared" si="1"/>
        <v>10394699.17</v>
      </c>
      <c r="J12" s="87">
        <v>5168979.26</v>
      </c>
      <c r="K12" s="88">
        <v>165769.29999999999</v>
      </c>
      <c r="L12" s="88">
        <v>203653.59</v>
      </c>
      <c r="M12" s="88">
        <v>490085.62</v>
      </c>
      <c r="N12" s="88">
        <v>601026.05000000005</v>
      </c>
      <c r="O12" s="88">
        <v>748273.96</v>
      </c>
      <c r="P12" s="88">
        <v>816534.30999999994</v>
      </c>
      <c r="Q12" s="88">
        <v>628673.32999999996</v>
      </c>
      <c r="R12" s="88">
        <v>588820.06999999995</v>
      </c>
      <c r="S12" s="88">
        <v>477283.23</v>
      </c>
      <c r="T12" s="88">
        <v>290778.46999999997</v>
      </c>
      <c r="U12" s="88">
        <v>214821.98</v>
      </c>
      <c r="V12" s="81"/>
    </row>
    <row r="13" spans="1:26">
      <c r="A13" s="91" t="s">
        <v>2</v>
      </c>
      <c r="B13" s="92" t="s">
        <v>3</v>
      </c>
      <c r="C13" s="92" t="s">
        <v>81</v>
      </c>
      <c r="D13" s="84">
        <v>8.17</v>
      </c>
      <c r="E13" s="84"/>
      <c r="F13" s="315">
        <v>2.5940207577471102E-2</v>
      </c>
      <c r="G13" s="426">
        <f t="shared" si="0"/>
        <v>44047.974180974401</v>
      </c>
      <c r="H13" s="86">
        <v>8299788620.000001</v>
      </c>
      <c r="I13" s="386">
        <f t="shared" si="1"/>
        <v>8299788.620000001</v>
      </c>
      <c r="J13" s="87">
        <v>4497674.87</v>
      </c>
      <c r="K13" s="88">
        <v>116610.41</v>
      </c>
      <c r="L13" s="88">
        <v>125188.91</v>
      </c>
      <c r="M13" s="88">
        <v>304806.36</v>
      </c>
      <c r="N13" s="88">
        <v>414423.25</v>
      </c>
      <c r="O13" s="88">
        <v>587447.51</v>
      </c>
      <c r="P13" s="88">
        <v>664931.79</v>
      </c>
      <c r="Q13" s="88">
        <v>486245.72</v>
      </c>
      <c r="R13" s="88">
        <v>420853.04</v>
      </c>
      <c r="S13" s="88">
        <v>345762.57</v>
      </c>
      <c r="T13" s="88">
        <v>205990.21</v>
      </c>
      <c r="U13" s="88">
        <v>129853.98</v>
      </c>
      <c r="V13" s="81"/>
    </row>
    <row r="14" spans="1:26">
      <c r="A14" s="82" t="s">
        <v>87</v>
      </c>
      <c r="B14" s="83" t="s">
        <v>25</v>
      </c>
      <c r="C14" s="83" t="s">
        <v>81</v>
      </c>
      <c r="D14" s="84">
        <v>8.17</v>
      </c>
      <c r="E14" s="84"/>
      <c r="F14" s="315">
        <v>7.1938523639411365E-3</v>
      </c>
      <c r="G14" s="426">
        <f t="shared" si="0"/>
        <v>12215.577776016888</v>
      </c>
      <c r="H14" s="86">
        <v>2301733854.9000001</v>
      </c>
      <c r="I14" s="386">
        <f t="shared" si="1"/>
        <v>2301733.8549000002</v>
      </c>
      <c r="J14" s="87">
        <v>1255629.8979</v>
      </c>
      <c r="K14" s="88">
        <v>42492.251700000001</v>
      </c>
      <c r="L14" s="88">
        <v>32417.9064</v>
      </c>
      <c r="M14" s="88">
        <v>59967.391499999998</v>
      </c>
      <c r="N14" s="88">
        <v>73832.208299999998</v>
      </c>
      <c r="O14" s="88">
        <v>79224.163199999995</v>
      </c>
      <c r="P14" s="88">
        <v>164032.19459999999</v>
      </c>
      <c r="Q14" s="88">
        <v>126956.1627</v>
      </c>
      <c r="R14" s="88">
        <v>135174.61079999999</v>
      </c>
      <c r="S14" s="88">
        <v>143878.35689999998</v>
      </c>
      <c r="T14" s="88">
        <v>116250.93</v>
      </c>
      <c r="U14" s="88">
        <v>71877.780899999998</v>
      </c>
      <c r="V14" s="81"/>
    </row>
    <row r="15" spans="1:26">
      <c r="A15" s="82" t="s">
        <v>88</v>
      </c>
      <c r="B15" s="83" t="s">
        <v>27</v>
      </c>
      <c r="C15" s="83" t="s">
        <v>81</v>
      </c>
      <c r="D15" s="84">
        <v>8.17</v>
      </c>
      <c r="E15" s="84"/>
      <c r="F15" s="315">
        <v>5.3581144888098731E-2</v>
      </c>
      <c r="G15" s="426">
        <f t="shared" si="0"/>
        <v>90983.885906440788</v>
      </c>
      <c r="H15" s="86">
        <v>17143740090</v>
      </c>
      <c r="I15" s="386">
        <f t="shared" si="1"/>
        <v>17143740.09</v>
      </c>
      <c r="J15" s="87">
        <v>7962972.2000000002</v>
      </c>
      <c r="K15" s="88">
        <v>588125.62</v>
      </c>
      <c r="L15" s="88">
        <v>602218.87</v>
      </c>
      <c r="M15" s="88">
        <v>860055.9</v>
      </c>
      <c r="N15" s="88">
        <v>870301.08</v>
      </c>
      <c r="O15" s="88">
        <v>988014.44</v>
      </c>
      <c r="P15" s="88">
        <v>1087198.24</v>
      </c>
      <c r="Q15" s="88">
        <v>915154.38</v>
      </c>
      <c r="R15" s="88">
        <v>894794.74</v>
      </c>
      <c r="S15" s="88">
        <v>889598.62</v>
      </c>
      <c r="T15" s="88">
        <v>797155.07</v>
      </c>
      <c r="U15" s="88">
        <v>688150.93</v>
      </c>
      <c r="V15" s="81"/>
    </row>
    <row r="16" spans="1:26">
      <c r="A16" s="82" t="s">
        <v>89</v>
      </c>
      <c r="B16" s="83" t="s">
        <v>90</v>
      </c>
      <c r="C16" s="83" t="s">
        <v>81</v>
      </c>
      <c r="D16" s="84">
        <v>8.17</v>
      </c>
      <c r="E16" s="84"/>
      <c r="F16" s="85">
        <v>3.8077808953517725E-3</v>
      </c>
      <c r="G16" s="426">
        <f t="shared" si="0"/>
        <v>2583.5128091135998</v>
      </c>
      <c r="H16" s="86">
        <v>486801280</v>
      </c>
      <c r="I16" s="386">
        <f t="shared" si="1"/>
        <v>486801.28</v>
      </c>
      <c r="J16" s="93">
        <v>0</v>
      </c>
      <c r="K16" s="94">
        <v>0</v>
      </c>
      <c r="L16" s="94">
        <v>0</v>
      </c>
      <c r="M16" s="94">
        <v>0</v>
      </c>
      <c r="N16" s="94">
        <v>85409.18</v>
      </c>
      <c r="O16" s="94">
        <v>136651.42000000001</v>
      </c>
      <c r="P16" s="94">
        <v>98072.68</v>
      </c>
      <c r="Q16" s="94">
        <v>103236.12</v>
      </c>
      <c r="R16" s="94">
        <v>63431.88</v>
      </c>
      <c r="S16" s="88">
        <v>0</v>
      </c>
      <c r="T16" s="94">
        <v>0</v>
      </c>
      <c r="U16" s="94">
        <v>0</v>
      </c>
      <c r="V16" s="81"/>
    </row>
    <row r="17" spans="1:26">
      <c r="A17" s="82" t="s">
        <v>91</v>
      </c>
      <c r="B17" s="83" t="s">
        <v>29</v>
      </c>
      <c r="C17" s="83" t="s">
        <v>81</v>
      </c>
      <c r="D17" s="84">
        <v>8.17</v>
      </c>
      <c r="E17" s="84"/>
      <c r="F17" s="315">
        <v>1.2355640005255644E-2</v>
      </c>
      <c r="G17" s="426">
        <f t="shared" si="0"/>
        <v>20980.592013981597</v>
      </c>
      <c r="H17" s="86">
        <v>3953291429.9999995</v>
      </c>
      <c r="I17" s="386">
        <f t="shared" si="1"/>
        <v>3953291.4299999997</v>
      </c>
      <c r="J17" s="93">
        <v>1958594.1</v>
      </c>
      <c r="K17" s="94">
        <v>40237.25</v>
      </c>
      <c r="L17" s="94">
        <v>49616.409999999996</v>
      </c>
      <c r="M17" s="94">
        <v>159233.29999999999</v>
      </c>
      <c r="N17" s="94">
        <v>207003.29</v>
      </c>
      <c r="O17" s="94">
        <v>323630.03999999998</v>
      </c>
      <c r="P17" s="94">
        <v>374439.27</v>
      </c>
      <c r="Q17" s="94">
        <v>253784.71</v>
      </c>
      <c r="R17" s="94">
        <v>235034.56</v>
      </c>
      <c r="S17" s="88">
        <v>201815.34</v>
      </c>
      <c r="T17" s="94">
        <v>95352.069999999992</v>
      </c>
      <c r="U17" s="94">
        <v>54551.09</v>
      </c>
      <c r="V17" s="81"/>
    </row>
    <row r="18" spans="1:26">
      <c r="A18" s="82" t="s">
        <v>30</v>
      </c>
      <c r="B18" s="83" t="s">
        <v>31</v>
      </c>
      <c r="C18" s="83" t="s">
        <v>81</v>
      </c>
      <c r="D18" s="84">
        <v>8.17</v>
      </c>
      <c r="E18" s="84"/>
      <c r="F18" s="315">
        <v>1.1492801503445083E-2</v>
      </c>
      <c r="G18" s="426">
        <f t="shared" si="0"/>
        <v>19515.4422869952</v>
      </c>
      <c r="H18" s="86">
        <v>3677218960</v>
      </c>
      <c r="I18" s="386">
        <f t="shared" si="1"/>
        <v>3677218.96</v>
      </c>
      <c r="J18" s="93">
        <v>2246218.9500000002</v>
      </c>
      <c r="K18" s="94">
        <v>37001.93</v>
      </c>
      <c r="L18" s="94">
        <v>63709.659999999996</v>
      </c>
      <c r="M18" s="93">
        <v>178342.93</v>
      </c>
      <c r="N18" s="94">
        <v>213302.36</v>
      </c>
      <c r="O18" s="94">
        <v>264160.61</v>
      </c>
      <c r="P18" s="94">
        <v>209364.41999999998</v>
      </c>
      <c r="Q18" s="94">
        <v>132288.63999999998</v>
      </c>
      <c r="R18" s="94">
        <v>127272.26</v>
      </c>
      <c r="S18" s="88">
        <v>105082.54</v>
      </c>
      <c r="T18" s="94">
        <v>64910.65</v>
      </c>
      <c r="U18" s="94">
        <v>35564.01</v>
      </c>
      <c r="V18" s="81"/>
    </row>
    <row r="19" spans="1:26">
      <c r="A19" s="82" t="s">
        <v>32</v>
      </c>
      <c r="B19" s="83" t="s">
        <v>33</v>
      </c>
      <c r="C19" s="83" t="s">
        <v>81</v>
      </c>
      <c r="D19" s="84">
        <v>8.17</v>
      </c>
      <c r="E19" s="84"/>
      <c r="F19" s="315">
        <v>8.5726430616837306E-3</v>
      </c>
      <c r="G19" s="426">
        <f t="shared" si="0"/>
        <v>14556.8442008808</v>
      </c>
      <c r="H19" s="86">
        <v>2742889590</v>
      </c>
      <c r="I19" s="386">
        <f t="shared" si="1"/>
        <v>2742889.59</v>
      </c>
      <c r="J19" s="93">
        <v>112386.52</v>
      </c>
      <c r="K19" s="94">
        <v>34314</v>
      </c>
      <c r="L19" s="94">
        <v>79371.55</v>
      </c>
      <c r="M19" s="94">
        <v>237910.39999999999</v>
      </c>
      <c r="N19" s="94">
        <v>317077.7</v>
      </c>
      <c r="O19" s="94">
        <v>422143.9</v>
      </c>
      <c r="P19" s="94">
        <v>523304.83999999997</v>
      </c>
      <c r="Q19" s="94">
        <v>136504.35999999999</v>
      </c>
      <c r="R19" s="94">
        <v>331816.38</v>
      </c>
      <c r="S19" s="94">
        <v>272927.02</v>
      </c>
      <c r="T19" s="94">
        <v>174102.7</v>
      </c>
      <c r="U19" s="94">
        <v>101030.22</v>
      </c>
      <c r="V19" s="81"/>
    </row>
    <row r="20" spans="1:26">
      <c r="A20" s="82" t="s">
        <v>92</v>
      </c>
      <c r="B20" s="83" t="s">
        <v>35</v>
      </c>
      <c r="C20" s="83" t="s">
        <v>81</v>
      </c>
      <c r="D20" s="84">
        <v>8.17</v>
      </c>
      <c r="E20" s="84"/>
      <c r="F20" s="315">
        <v>2.3062104565039505E-2</v>
      </c>
      <c r="G20" s="426">
        <f t="shared" si="0"/>
        <v>39160.788648508795</v>
      </c>
      <c r="H20" s="86">
        <v>7378915239.999999</v>
      </c>
      <c r="I20" s="386">
        <f t="shared" si="1"/>
        <v>7378915.2399999993</v>
      </c>
      <c r="J20" s="93">
        <v>4622103.97</v>
      </c>
      <c r="K20" s="94">
        <v>75343.740000000005</v>
      </c>
      <c r="L20" s="94">
        <v>149470.15</v>
      </c>
      <c r="M20" s="94">
        <v>390468.81</v>
      </c>
      <c r="N20" s="94">
        <v>94886.38</v>
      </c>
      <c r="O20" s="94">
        <v>180369.09</v>
      </c>
      <c r="P20" s="94" t="s">
        <v>140</v>
      </c>
      <c r="Q20" s="94">
        <v>542169.37</v>
      </c>
      <c r="R20" s="94">
        <v>511940.37</v>
      </c>
      <c r="S20" s="94">
        <v>416996.8</v>
      </c>
      <c r="T20" s="94">
        <v>248988.91999999998</v>
      </c>
      <c r="U20" s="94">
        <v>146177.63999999998</v>
      </c>
      <c r="V20" s="81"/>
    </row>
    <row r="21" spans="1:26">
      <c r="A21" s="82" t="s">
        <v>36</v>
      </c>
      <c r="B21" s="83" t="s">
        <v>37</v>
      </c>
      <c r="C21" s="83" t="s">
        <v>81</v>
      </c>
      <c r="D21" s="84">
        <v>8.17</v>
      </c>
      <c r="E21" s="84"/>
      <c r="F21" s="315">
        <v>7.2668309180925249E-3</v>
      </c>
      <c r="G21" s="426">
        <f t="shared" si="0"/>
        <v>12339.499585795196</v>
      </c>
      <c r="H21" s="86">
        <v>2325083959.9999995</v>
      </c>
      <c r="I21" s="386">
        <f t="shared" si="1"/>
        <v>2325083.9599999995</v>
      </c>
      <c r="J21" s="87">
        <v>1170058.3799999999</v>
      </c>
      <c r="K21" s="88">
        <v>1282.69</v>
      </c>
      <c r="L21" s="88">
        <v>13129.19</v>
      </c>
      <c r="M21" s="88">
        <v>74861.710000000006</v>
      </c>
      <c r="N21" s="88">
        <v>111446.97</v>
      </c>
      <c r="O21" s="88">
        <v>155875.43</v>
      </c>
      <c r="P21" s="88">
        <v>263155.7</v>
      </c>
      <c r="Q21" s="88">
        <v>194143.71</v>
      </c>
      <c r="R21" s="88">
        <v>162909.79999999999</v>
      </c>
      <c r="S21" s="88">
        <v>126201.99</v>
      </c>
      <c r="T21" s="88">
        <v>39951.300000000003</v>
      </c>
      <c r="U21" s="88">
        <v>12067.09</v>
      </c>
      <c r="V21" s="81"/>
    </row>
    <row r="22" spans="1:26">
      <c r="A22" s="82" t="s">
        <v>93</v>
      </c>
      <c r="B22" s="83" t="s">
        <v>39</v>
      </c>
      <c r="C22" s="83" t="s">
        <v>83</v>
      </c>
      <c r="D22" s="84">
        <v>8.17</v>
      </c>
      <c r="E22" s="84"/>
      <c r="F22" s="315">
        <v>8.3944373292657529E-3</v>
      </c>
      <c r="G22" s="426">
        <f t="shared" si="0"/>
        <v>14254.2405506592</v>
      </c>
      <c r="H22" s="86">
        <v>2685871160</v>
      </c>
      <c r="I22" s="386">
        <f t="shared" si="1"/>
        <v>2685871.16</v>
      </c>
      <c r="J22" s="87">
        <v>1487593.6</v>
      </c>
      <c r="K22" s="88">
        <v>17475.63</v>
      </c>
      <c r="L22" s="88">
        <v>15286.07</v>
      </c>
      <c r="M22" s="88">
        <v>133800.09</v>
      </c>
      <c r="N22" s="88">
        <v>180875.63</v>
      </c>
      <c r="O22" s="88">
        <v>229070.46</v>
      </c>
      <c r="P22" s="88">
        <v>216455.98</v>
      </c>
      <c r="Q22" s="88">
        <v>143064.87</v>
      </c>
      <c r="R22" s="88">
        <v>134927.54999999999</v>
      </c>
      <c r="S22" s="88">
        <v>74387.850000000006</v>
      </c>
      <c r="T22" s="95">
        <v>0</v>
      </c>
      <c r="U22" s="88">
        <v>52933.43</v>
      </c>
      <c r="V22" s="81"/>
    </row>
    <row r="23" spans="1:26">
      <c r="A23" s="96" t="s">
        <v>40</v>
      </c>
      <c r="B23" s="83" t="s">
        <v>41</v>
      </c>
      <c r="C23" s="83" t="s">
        <v>81</v>
      </c>
      <c r="D23" s="84">
        <v>8.17</v>
      </c>
      <c r="E23" s="84"/>
      <c r="F23" s="315">
        <v>6.8748242689908208E-3</v>
      </c>
      <c r="G23" s="426">
        <f t="shared" si="0"/>
        <v>11673.849601814401</v>
      </c>
      <c r="H23" s="86">
        <v>2199658120</v>
      </c>
      <c r="I23" s="386">
        <f t="shared" si="1"/>
        <v>2199658.12</v>
      </c>
      <c r="J23" s="87">
        <v>1229813.76</v>
      </c>
      <c r="K23" s="88">
        <v>28456.11</v>
      </c>
      <c r="L23" s="88">
        <v>37434.94</v>
      </c>
      <c r="M23" s="88">
        <v>82231.05</v>
      </c>
      <c r="N23" s="88">
        <v>103726.31999999999</v>
      </c>
      <c r="O23" s="88">
        <v>124551.65</v>
      </c>
      <c r="P23" s="88">
        <v>165630.41</v>
      </c>
      <c r="Q23" s="88">
        <v>115948.64</v>
      </c>
      <c r="R23" s="88">
        <v>107100.53</v>
      </c>
      <c r="S23" s="88">
        <v>91569.36</v>
      </c>
      <c r="T23" s="88">
        <v>62598.54</v>
      </c>
      <c r="U23" s="88">
        <v>50596.81</v>
      </c>
      <c r="V23" s="81"/>
    </row>
    <row r="24" spans="1:26" ht="13" thickBot="1">
      <c r="A24" s="97" t="s">
        <v>42</v>
      </c>
      <c r="B24" s="98" t="s">
        <v>43</v>
      </c>
      <c r="C24" s="98" t="s">
        <v>81</v>
      </c>
      <c r="D24" s="99">
        <v>8.17</v>
      </c>
      <c r="E24" s="99"/>
      <c r="F24" s="316">
        <v>2.3604637477589271E-2</v>
      </c>
      <c r="G24" s="427">
        <f t="shared" si="0"/>
        <v>40082.040941997599</v>
      </c>
      <c r="H24" s="101">
        <v>7552503230</v>
      </c>
      <c r="I24" s="387">
        <f t="shared" si="1"/>
        <v>7552503.2300000004</v>
      </c>
      <c r="J24" s="102">
        <v>3782383.2</v>
      </c>
      <c r="K24" s="103">
        <v>123914.39</v>
      </c>
      <c r="L24" s="103">
        <v>142378.59</v>
      </c>
      <c r="M24" s="103">
        <v>308270.44</v>
      </c>
      <c r="N24" s="103">
        <v>523476.41</v>
      </c>
      <c r="O24" s="103">
        <v>531711.77</v>
      </c>
      <c r="P24" s="103">
        <v>593158.34</v>
      </c>
      <c r="Q24" s="103">
        <v>388777.62</v>
      </c>
      <c r="R24" s="103">
        <v>439112.99</v>
      </c>
      <c r="S24" s="103">
        <v>340174.29</v>
      </c>
      <c r="T24" s="103">
        <v>216954.35</v>
      </c>
      <c r="U24" s="103">
        <v>162190.84</v>
      </c>
      <c r="V24" s="81"/>
    </row>
    <row r="25" spans="1:26">
      <c r="A25" s="104" t="s">
        <v>44</v>
      </c>
      <c r="B25" s="105"/>
      <c r="C25" s="105"/>
      <c r="D25" s="106"/>
      <c r="E25" s="106"/>
      <c r="F25" s="107">
        <v>0.53760678341317458</v>
      </c>
      <c r="G25" s="428">
        <f t="shared" si="0"/>
        <v>912887.44103445671</v>
      </c>
      <c r="H25" s="108">
        <v>172011833354.89999</v>
      </c>
      <c r="I25" s="388">
        <f>SUM(J25:U25)</f>
        <v>172011833.35489997</v>
      </c>
      <c r="J25" s="109">
        <v>90744621.947899982</v>
      </c>
      <c r="K25" s="109">
        <v>1931453.4416999999</v>
      </c>
      <c r="L25" s="109">
        <v>3195073.9263999993</v>
      </c>
      <c r="M25" s="109">
        <v>7428588.4314999999</v>
      </c>
      <c r="N25" s="109">
        <v>8998511.4483000003</v>
      </c>
      <c r="O25" s="109">
        <v>11906238.713199999</v>
      </c>
      <c r="P25" s="109">
        <v>13082027.694599997</v>
      </c>
      <c r="Q25" s="109">
        <v>9806077.7126999982</v>
      </c>
      <c r="R25" s="109">
        <v>9390003.5507999994</v>
      </c>
      <c r="S25" s="109">
        <v>7577124.0969000002</v>
      </c>
      <c r="T25" s="109">
        <v>4802178.9399999995</v>
      </c>
      <c r="U25" s="109">
        <v>3149933.4508999996</v>
      </c>
      <c r="V25" s="81"/>
      <c r="Y25" s="89"/>
      <c r="Z25" s="90"/>
    </row>
    <row r="26" spans="1:26">
      <c r="A26" s="110"/>
      <c r="B26" s="111"/>
      <c r="C26" s="110"/>
      <c r="D26" s="112"/>
      <c r="E26" s="112"/>
      <c r="F26" s="112"/>
      <c r="G26" s="112"/>
      <c r="H26" s="113"/>
      <c r="I26" s="114"/>
      <c r="J26" s="115"/>
      <c r="K26" s="115" t="s">
        <v>94</v>
      </c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81"/>
    </row>
    <row r="27" spans="1:26">
      <c r="A27" s="110"/>
      <c r="B27" s="111"/>
      <c r="C27" s="110"/>
      <c r="D27" s="112"/>
      <c r="E27" s="112"/>
      <c r="F27" s="112"/>
      <c r="G27" s="112"/>
      <c r="H27" s="113"/>
      <c r="I27" s="116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81"/>
    </row>
    <row r="28" spans="1:26">
      <c r="A28" s="458" t="s">
        <v>111</v>
      </c>
      <c r="B28" s="458"/>
      <c r="C28" s="458"/>
      <c r="D28" s="458"/>
      <c r="E28" s="458"/>
      <c r="F28" s="458"/>
      <c r="G28" s="458"/>
      <c r="H28" s="458"/>
      <c r="I28" s="458"/>
      <c r="J28" s="458"/>
      <c r="K28" s="458"/>
      <c r="L28" s="458"/>
      <c r="M28" s="458"/>
      <c r="N28" s="458"/>
      <c r="O28" s="458"/>
      <c r="P28" s="458"/>
      <c r="Q28" s="458"/>
      <c r="R28" s="458"/>
      <c r="S28" s="458"/>
      <c r="T28" s="458"/>
      <c r="U28" s="458"/>
      <c r="V28" s="81"/>
    </row>
    <row r="29" spans="1:26">
      <c r="A29" s="458" t="s">
        <v>73</v>
      </c>
      <c r="B29" s="458"/>
      <c r="C29" s="458"/>
      <c r="D29" s="458"/>
      <c r="E29" s="458"/>
      <c r="F29" s="458"/>
      <c r="G29" s="458"/>
      <c r="H29" s="458"/>
      <c r="I29" s="458"/>
      <c r="J29" s="458"/>
      <c r="K29" s="458"/>
      <c r="L29" s="458"/>
      <c r="M29" s="458"/>
      <c r="N29" s="458"/>
      <c r="O29" s="458"/>
      <c r="P29" s="458"/>
      <c r="Q29" s="458"/>
      <c r="R29" s="458"/>
      <c r="S29" s="458"/>
      <c r="T29" s="458"/>
      <c r="U29" s="458"/>
      <c r="V29" s="81"/>
    </row>
    <row r="30" spans="1:26" s="73" customFormat="1" ht="24.75" customHeight="1">
      <c r="A30" s="68" t="s">
        <v>266</v>
      </c>
      <c r="B30" s="69" t="s">
        <v>75</v>
      </c>
      <c r="C30" s="69" t="s">
        <v>76</v>
      </c>
      <c r="D30" s="70" t="s">
        <v>95</v>
      </c>
      <c r="E30" s="70"/>
      <c r="F30" s="69" t="s">
        <v>79</v>
      </c>
      <c r="G30" s="71" t="s">
        <v>271</v>
      </c>
      <c r="H30" s="70" t="s">
        <v>80</v>
      </c>
      <c r="I30" s="470" t="s">
        <v>274</v>
      </c>
      <c r="J30" s="72">
        <v>41092</v>
      </c>
      <c r="K30" s="72">
        <v>41123</v>
      </c>
      <c r="L30" s="72">
        <v>41154</v>
      </c>
      <c r="M30" s="72">
        <v>41184</v>
      </c>
      <c r="N30" s="72">
        <v>41215</v>
      </c>
      <c r="O30" s="72">
        <v>41245</v>
      </c>
      <c r="P30" s="72">
        <v>41276</v>
      </c>
      <c r="Q30" s="72">
        <v>41307</v>
      </c>
      <c r="R30" s="72">
        <v>41335</v>
      </c>
      <c r="S30" s="72">
        <v>41366</v>
      </c>
      <c r="T30" s="72">
        <v>41396</v>
      </c>
      <c r="U30" s="72">
        <v>41427</v>
      </c>
      <c r="V30" s="117"/>
    </row>
    <row r="31" spans="1:26">
      <c r="A31" s="118" t="s">
        <v>96</v>
      </c>
      <c r="B31" s="119" t="s">
        <v>45</v>
      </c>
      <c r="C31" s="120" t="s">
        <v>83</v>
      </c>
      <c r="D31" s="84">
        <v>8.17</v>
      </c>
      <c r="E31" s="84"/>
      <c r="F31" s="85">
        <v>5.0816568553748574E-2</v>
      </c>
      <c r="G31" s="426">
        <f t="shared" ref="G31:G42" si="2">I31*11.7*0.0004536</f>
        <v>86289.475245573587</v>
      </c>
      <c r="H31" s="86">
        <v>16259190530</v>
      </c>
      <c r="I31" s="389">
        <f t="shared" ref="I31:I41" si="3">SUM(J31:U31)</f>
        <v>16259190.529999999</v>
      </c>
      <c r="J31" s="87">
        <v>8628214.4499999993</v>
      </c>
      <c r="K31" s="87">
        <v>198318.58</v>
      </c>
      <c r="L31" s="87">
        <v>323442.13</v>
      </c>
      <c r="M31" s="87">
        <v>717211.62</v>
      </c>
      <c r="N31" s="87">
        <v>822449.39</v>
      </c>
      <c r="O31" s="87">
        <v>1025343.17</v>
      </c>
      <c r="P31" s="87">
        <v>1182444.1000000001</v>
      </c>
      <c r="Q31" s="87">
        <v>903765.4</v>
      </c>
      <c r="R31" s="87">
        <v>842065.55999999994</v>
      </c>
      <c r="S31" s="87">
        <v>787081.46</v>
      </c>
      <c r="T31" s="87">
        <v>527095.72</v>
      </c>
      <c r="U31" s="87">
        <v>301758.95</v>
      </c>
      <c r="V31" s="81"/>
    </row>
    <row r="32" spans="1:26">
      <c r="A32" s="118" t="s">
        <v>46</v>
      </c>
      <c r="B32" s="119" t="s">
        <v>47</v>
      </c>
      <c r="C32" s="120" t="s">
        <v>81</v>
      </c>
      <c r="D32" s="84">
        <v>8.17</v>
      </c>
      <c r="E32" s="84"/>
      <c r="F32" s="85">
        <v>1.2360031950516553E-2</v>
      </c>
      <c r="G32" s="426">
        <f t="shared" si="2"/>
        <v>20988.049791290392</v>
      </c>
      <c r="H32" s="86">
        <v>3954696669.999999</v>
      </c>
      <c r="I32" s="389">
        <f t="shared" si="3"/>
        <v>3954696.669999999</v>
      </c>
      <c r="J32" s="87">
        <v>2089738.94</v>
      </c>
      <c r="K32" s="87">
        <v>41381.050000000003</v>
      </c>
      <c r="L32" s="87">
        <v>69690.100000000006</v>
      </c>
      <c r="M32" s="87">
        <v>163628.76</v>
      </c>
      <c r="N32" s="87">
        <v>199266.3</v>
      </c>
      <c r="O32" s="87">
        <v>245990.53</v>
      </c>
      <c r="P32" s="87">
        <v>285337.25</v>
      </c>
      <c r="Q32" s="87">
        <v>234952.86</v>
      </c>
      <c r="R32" s="87">
        <v>213245.16999999998</v>
      </c>
      <c r="S32" s="87">
        <v>194347.96</v>
      </c>
      <c r="T32" s="87">
        <v>135254.35</v>
      </c>
      <c r="U32" s="87">
        <v>81863.399999999994</v>
      </c>
      <c r="V32" s="81"/>
    </row>
    <row r="33" spans="1:26">
      <c r="A33" s="118" t="s">
        <v>97</v>
      </c>
      <c r="B33" s="119" t="s">
        <v>49</v>
      </c>
      <c r="C33" s="120" t="s">
        <v>81</v>
      </c>
      <c r="D33" s="84">
        <v>8.17</v>
      </c>
      <c r="E33" s="84"/>
      <c r="F33" s="85">
        <v>8.7205137303228656E-3</v>
      </c>
      <c r="G33" s="426">
        <f t="shared" si="2"/>
        <v>14807.9371566672</v>
      </c>
      <c r="H33" s="86">
        <v>2790202060</v>
      </c>
      <c r="I33" s="389">
        <f t="shared" si="3"/>
        <v>2790202.06</v>
      </c>
      <c r="J33" s="87">
        <v>1477119.66</v>
      </c>
      <c r="K33" s="87">
        <v>30278.02</v>
      </c>
      <c r="L33" s="87">
        <v>41822.230000000003</v>
      </c>
      <c r="M33" s="87">
        <v>123677.45999999999</v>
      </c>
      <c r="N33" s="87">
        <v>142264.21</v>
      </c>
      <c r="O33" s="87">
        <v>170998.1</v>
      </c>
      <c r="P33" s="87">
        <v>200957.49</v>
      </c>
      <c r="Q33" s="87">
        <v>162550.32</v>
      </c>
      <c r="R33" s="87">
        <v>145213.57999999999</v>
      </c>
      <c r="S33" s="87">
        <v>136373.63999999998</v>
      </c>
      <c r="T33" s="87">
        <v>99216.48</v>
      </c>
      <c r="U33" s="87">
        <v>59730.87</v>
      </c>
      <c r="V33" s="81"/>
    </row>
    <row r="34" spans="1:26">
      <c r="A34" s="118" t="s">
        <v>98</v>
      </c>
      <c r="B34" s="119" t="s">
        <v>50</v>
      </c>
      <c r="C34" s="120" t="s">
        <v>99</v>
      </c>
      <c r="D34" s="84">
        <v>8.17</v>
      </c>
      <c r="E34" s="84"/>
      <c r="F34" s="85">
        <v>6.8140031683147875E-2</v>
      </c>
      <c r="G34" s="426">
        <f t="shared" si="2"/>
        <v>115705.71851849012</v>
      </c>
      <c r="H34" s="86">
        <v>21801978948.750004</v>
      </c>
      <c r="I34" s="389">
        <f t="shared" si="3"/>
        <v>21801978.948750004</v>
      </c>
      <c r="J34" s="87">
        <v>12695813.4121</v>
      </c>
      <c r="K34" s="87">
        <v>429643.87830000004</v>
      </c>
      <c r="L34" s="87">
        <v>327781.05360000004</v>
      </c>
      <c r="M34" s="87">
        <v>606336.95849999995</v>
      </c>
      <c r="N34" s="87">
        <v>746525.66170000006</v>
      </c>
      <c r="O34" s="87">
        <v>801044.31680000003</v>
      </c>
      <c r="P34" s="87">
        <v>829273.87269999995</v>
      </c>
      <c r="Q34" s="87">
        <v>641833.93365000002</v>
      </c>
      <c r="R34" s="87">
        <v>1366765.5092</v>
      </c>
      <c r="S34" s="87">
        <v>1454770.0530999999</v>
      </c>
      <c r="T34" s="87">
        <v>1175426.07</v>
      </c>
      <c r="U34" s="87">
        <v>726764.2291</v>
      </c>
      <c r="V34" s="81"/>
    </row>
    <row r="35" spans="1:26">
      <c r="A35" s="118" t="s">
        <v>100</v>
      </c>
      <c r="B35" s="119" t="s">
        <v>54</v>
      </c>
      <c r="C35" s="120" t="s">
        <v>81</v>
      </c>
      <c r="D35" s="84">
        <v>8.17</v>
      </c>
      <c r="E35" s="84"/>
      <c r="F35" s="85">
        <v>1.382710789768178E-2</v>
      </c>
      <c r="G35" s="426">
        <f t="shared" si="2"/>
        <v>23479.229680628905</v>
      </c>
      <c r="H35" s="86">
        <v>4424100016.7000008</v>
      </c>
      <c r="I35" s="389">
        <f t="shared" si="3"/>
        <v>4424100.0167000005</v>
      </c>
      <c r="J35" s="87">
        <v>2159393.7456</v>
      </c>
      <c r="K35" s="87">
        <v>172373.51950000002</v>
      </c>
      <c r="L35" s="87">
        <v>153757.0307</v>
      </c>
      <c r="M35" s="87">
        <v>187510.5687</v>
      </c>
      <c r="N35" s="87">
        <v>219658.2115</v>
      </c>
      <c r="O35" s="87">
        <v>257664.39790000001</v>
      </c>
      <c r="P35" s="87">
        <v>302941.72090000001</v>
      </c>
      <c r="Q35" s="87">
        <v>250155.35089999999</v>
      </c>
      <c r="R35" s="87">
        <v>231955.2053</v>
      </c>
      <c r="S35" s="87">
        <v>220327.33450000003</v>
      </c>
      <c r="T35" s="87">
        <v>159912.96230000001</v>
      </c>
      <c r="U35" s="87">
        <v>108449.96889999999</v>
      </c>
      <c r="V35" s="81"/>
    </row>
    <row r="36" spans="1:26">
      <c r="A36" s="118" t="s">
        <v>222</v>
      </c>
      <c r="B36" s="119" t="s">
        <v>55</v>
      </c>
      <c r="C36" s="120" t="s">
        <v>81</v>
      </c>
      <c r="D36" s="84">
        <v>8.17</v>
      </c>
      <c r="E36" s="84"/>
      <c r="F36" s="85">
        <v>9.7340827721052459E-3</v>
      </c>
      <c r="G36" s="426">
        <f t="shared" si="2"/>
        <v>16529.036066524797</v>
      </c>
      <c r="H36" s="86">
        <v>3114502039.9999995</v>
      </c>
      <c r="I36" s="389">
        <f t="shared" si="3"/>
        <v>3114502.0399999996</v>
      </c>
      <c r="J36" s="87">
        <v>1730185.41</v>
      </c>
      <c r="K36" s="87">
        <v>47345.15</v>
      </c>
      <c r="L36" s="87">
        <v>53431.8</v>
      </c>
      <c r="M36" s="87">
        <v>120899.66</v>
      </c>
      <c r="N36" s="87">
        <v>145736.46</v>
      </c>
      <c r="O36" s="87">
        <v>204119.28</v>
      </c>
      <c r="P36" s="87">
        <v>215442.9</v>
      </c>
      <c r="Q36" s="87">
        <v>168097.75</v>
      </c>
      <c r="R36" s="87">
        <v>154396.66</v>
      </c>
      <c r="S36" s="87">
        <v>133898.13</v>
      </c>
      <c r="T36" s="87">
        <v>88383.06</v>
      </c>
      <c r="U36" s="87">
        <v>52565.78</v>
      </c>
      <c r="V36" s="81"/>
    </row>
    <row r="37" spans="1:26">
      <c r="A37" s="118" t="s">
        <v>56</v>
      </c>
      <c r="B37" s="119" t="s">
        <v>57</v>
      </c>
      <c r="C37" s="120" t="s">
        <v>81</v>
      </c>
      <c r="D37" s="84">
        <v>8.17</v>
      </c>
      <c r="E37" s="84"/>
      <c r="F37" s="85">
        <v>2.6413005591721175E-2</v>
      </c>
      <c r="G37" s="426">
        <f t="shared" si="2"/>
        <v>44850.812580100799</v>
      </c>
      <c r="H37" s="86">
        <v>8451064340</v>
      </c>
      <c r="I37" s="389">
        <f t="shared" si="3"/>
        <v>8451064.3399999999</v>
      </c>
      <c r="J37" s="87">
        <v>4696401.95</v>
      </c>
      <c r="K37" s="87">
        <v>284397.7</v>
      </c>
      <c r="L37" s="87">
        <v>229193.01</v>
      </c>
      <c r="M37" s="87">
        <v>311554.77999999997</v>
      </c>
      <c r="N37" s="87">
        <v>374014.43</v>
      </c>
      <c r="O37" s="87">
        <v>500461.52</v>
      </c>
      <c r="P37" s="87">
        <v>571123.85</v>
      </c>
      <c r="Q37" s="87">
        <v>444186.56</v>
      </c>
      <c r="R37" s="87">
        <v>378875.58</v>
      </c>
      <c r="S37" s="87">
        <v>345166.16</v>
      </c>
      <c r="T37" s="87">
        <v>219217.44</v>
      </c>
      <c r="U37" s="87">
        <v>96471.360000000001</v>
      </c>
      <c r="V37" s="81"/>
    </row>
    <row r="38" spans="1:26">
      <c r="A38" s="118" t="s">
        <v>58</v>
      </c>
      <c r="B38" s="119" t="s">
        <v>59</v>
      </c>
      <c r="C38" s="120" t="s">
        <v>81</v>
      </c>
      <c r="D38" s="84">
        <v>8.17</v>
      </c>
      <c r="E38" s="84"/>
      <c r="F38" s="85">
        <v>2.795697862745488E-2</v>
      </c>
      <c r="G38" s="426">
        <f t="shared" si="2"/>
        <v>47472.568177507201</v>
      </c>
      <c r="H38" s="86">
        <v>8945071560</v>
      </c>
      <c r="I38" s="389">
        <f t="shared" si="3"/>
        <v>8945071.5600000005</v>
      </c>
      <c r="J38" s="87">
        <v>4647226.72</v>
      </c>
      <c r="K38" s="87">
        <v>65768.5</v>
      </c>
      <c r="L38" s="87">
        <v>147141.70000000001</v>
      </c>
      <c r="M38" s="87">
        <v>406482.01</v>
      </c>
      <c r="N38" s="87">
        <v>461171.99</v>
      </c>
      <c r="O38" s="87">
        <v>588199.15</v>
      </c>
      <c r="P38" s="87">
        <v>686100.26</v>
      </c>
      <c r="Q38" s="87">
        <v>530094.11</v>
      </c>
      <c r="R38" s="87">
        <v>463631.16</v>
      </c>
      <c r="S38" s="87">
        <v>441506.8</v>
      </c>
      <c r="T38" s="87">
        <v>314937.15999999997</v>
      </c>
      <c r="U38" s="87">
        <v>192812</v>
      </c>
      <c r="V38" s="81"/>
    </row>
    <row r="39" spans="1:26">
      <c r="A39" s="121" t="s">
        <v>102</v>
      </c>
      <c r="B39" s="122"/>
      <c r="C39" s="123" t="s">
        <v>103</v>
      </c>
      <c r="D39" s="124">
        <v>8.17</v>
      </c>
      <c r="E39" s="124"/>
      <c r="F39" s="125">
        <v>0.11404079549915459</v>
      </c>
      <c r="G39" s="429">
        <f t="shared" si="2"/>
        <v>193647.87273665523</v>
      </c>
      <c r="H39" s="126">
        <v>36488316212.306343</v>
      </c>
      <c r="I39" s="389">
        <f t="shared" si="3"/>
        <v>36488316.212306343</v>
      </c>
      <c r="J39" s="127">
        <v>20045045.98</v>
      </c>
      <c r="K39" s="127">
        <v>371628.79</v>
      </c>
      <c r="L39" s="127">
        <v>553452.14</v>
      </c>
      <c r="M39" s="127">
        <v>1582283.9</v>
      </c>
      <c r="N39" s="127">
        <v>1751713.3599999999</v>
      </c>
      <c r="O39" s="127">
        <v>2129682.0699999998</v>
      </c>
      <c r="P39" s="127">
        <v>2497479.13</v>
      </c>
      <c r="Q39" s="127">
        <v>2067524.71</v>
      </c>
      <c r="R39" s="127">
        <v>1834075.13</v>
      </c>
      <c r="S39" s="127">
        <v>1808486.69</v>
      </c>
      <c r="T39" s="129">
        <v>1461222.272306348</v>
      </c>
      <c r="U39" s="127">
        <v>385722.04</v>
      </c>
      <c r="V39" s="81"/>
    </row>
    <row r="40" spans="1:26">
      <c r="A40" s="118" t="s">
        <v>63</v>
      </c>
      <c r="B40" s="119" t="s">
        <v>64</v>
      </c>
      <c r="C40" s="120" t="s">
        <v>81</v>
      </c>
      <c r="D40" s="84">
        <v>8.17</v>
      </c>
      <c r="E40" s="84"/>
      <c r="F40" s="85">
        <v>3.2542629102023594E-2</v>
      </c>
      <c r="G40" s="426">
        <f t="shared" si="2"/>
        <v>55259.268152961587</v>
      </c>
      <c r="H40" s="86">
        <v>10412289179.999998</v>
      </c>
      <c r="I40" s="389">
        <f t="shared" si="3"/>
        <v>10412289.179999998</v>
      </c>
      <c r="J40" s="87">
        <v>5368564.1900000004</v>
      </c>
      <c r="K40" s="87">
        <v>196325.1</v>
      </c>
      <c r="L40" s="87">
        <v>158399.96</v>
      </c>
      <c r="M40" s="87">
        <v>507169.08999999997</v>
      </c>
      <c r="N40" s="87">
        <v>517291.72</v>
      </c>
      <c r="O40" s="87">
        <v>498876.54</v>
      </c>
      <c r="P40" s="87">
        <v>660193.18999999994</v>
      </c>
      <c r="Q40" s="87">
        <v>582970.35</v>
      </c>
      <c r="R40" s="87">
        <v>541695.51</v>
      </c>
      <c r="S40" s="87">
        <v>590919.76</v>
      </c>
      <c r="T40" s="87">
        <v>474971.12</v>
      </c>
      <c r="U40" s="87">
        <v>314912.65000000002</v>
      </c>
      <c r="V40" s="81"/>
    </row>
    <row r="41" spans="1:26" ht="13" thickBot="1">
      <c r="A41" s="97" t="s">
        <v>104</v>
      </c>
      <c r="B41" s="98" t="s">
        <v>65</v>
      </c>
      <c r="C41" s="130" t="s">
        <v>81</v>
      </c>
      <c r="D41" s="99">
        <v>8.17</v>
      </c>
      <c r="E41" s="99"/>
      <c r="F41" s="100">
        <v>3.104791330276678E-2</v>
      </c>
      <c r="G41" s="427">
        <f t="shared" si="2"/>
        <v>52721.154194662362</v>
      </c>
      <c r="H41" s="131">
        <v>9934042229.0549984</v>
      </c>
      <c r="I41" s="390">
        <f t="shared" si="3"/>
        <v>9934042.2290549986</v>
      </c>
      <c r="J41" s="102">
        <v>5207316.5748659978</v>
      </c>
      <c r="K41" s="102">
        <v>101758.73318100412</v>
      </c>
      <c r="L41" s="102">
        <v>147860.79317099726</v>
      </c>
      <c r="M41" s="102">
        <v>478690.47410100413</v>
      </c>
      <c r="N41" s="102">
        <v>571499.5499009972</v>
      </c>
      <c r="O41" s="102">
        <v>674983.14491999999</v>
      </c>
      <c r="P41" s="102">
        <v>775838.87087700132</v>
      </c>
      <c r="Q41" s="102">
        <v>578174.72094899591</v>
      </c>
      <c r="R41" s="102">
        <v>509591.91248700133</v>
      </c>
      <c r="S41" s="102">
        <v>432605.38238400273</v>
      </c>
      <c r="T41" s="102">
        <v>280579.24706700136</v>
      </c>
      <c r="U41" s="102">
        <v>175142.82515099723</v>
      </c>
      <c r="V41" s="81"/>
    </row>
    <row r="42" spans="1:26">
      <c r="A42" s="133" t="s">
        <v>105</v>
      </c>
      <c r="B42" s="105"/>
      <c r="C42" s="134"/>
      <c r="D42" s="135"/>
      <c r="E42" s="135"/>
      <c r="F42" s="136">
        <v>0.41662956934815554</v>
      </c>
      <c r="G42" s="430">
        <f t="shared" si="2"/>
        <v>707461.12801411666</v>
      </c>
      <c r="H42" s="137">
        <v>133304151406.81134</v>
      </c>
      <c r="I42" s="391">
        <f>SUM(J42:U42)</f>
        <v>133304151.40681136</v>
      </c>
      <c r="J42" s="138">
        <v>72620231.772565991</v>
      </c>
      <c r="K42" s="138">
        <v>2064407.9309810037</v>
      </c>
      <c r="L42" s="138">
        <v>2389298.5774709978</v>
      </c>
      <c r="M42" s="138">
        <v>5699648.5813010046</v>
      </c>
      <c r="N42" s="138">
        <v>6447755.3831009958</v>
      </c>
      <c r="O42" s="138">
        <v>7646802.8896200005</v>
      </c>
      <c r="P42" s="138">
        <v>8711278.824477002</v>
      </c>
      <c r="Q42" s="138">
        <v>6699911.7254989939</v>
      </c>
      <c r="R42" s="138">
        <v>6814510.4069870012</v>
      </c>
      <c r="S42" s="138">
        <v>6649822.4399840022</v>
      </c>
      <c r="T42" s="138">
        <v>5016388.09167335</v>
      </c>
      <c r="U42" s="138">
        <v>2544094.7831509975</v>
      </c>
      <c r="V42" s="81"/>
    </row>
    <row r="43" spans="1:26">
      <c r="B43" s="139"/>
      <c r="D43" s="140"/>
      <c r="E43" s="141"/>
      <c r="F43" s="141"/>
      <c r="G43" s="142"/>
      <c r="H43" s="143"/>
      <c r="I43" s="392"/>
      <c r="J43" s="115"/>
      <c r="K43" s="115"/>
      <c r="L43" s="115"/>
      <c r="M43" s="115"/>
      <c r="N43" s="115"/>
      <c r="O43" s="144"/>
      <c r="P43" s="115"/>
      <c r="Q43" s="115"/>
      <c r="R43" s="115"/>
      <c r="S43" s="115"/>
      <c r="T43" s="115"/>
      <c r="U43" s="115"/>
      <c r="V43" s="81"/>
    </row>
    <row r="44" spans="1:26">
      <c r="A44" s="145" t="s">
        <v>106</v>
      </c>
      <c r="B44" s="146" t="s">
        <v>69</v>
      </c>
      <c r="C44" s="147" t="s">
        <v>99</v>
      </c>
      <c r="D44" s="148">
        <v>8.17</v>
      </c>
      <c r="E44" s="148"/>
      <c r="F44" s="317">
        <v>3.3351579073846943E-3</v>
      </c>
      <c r="G44" s="431">
        <f t="shared" ref="G44:G45" si="4">I44*11.7*0.0004536</f>
        <v>5663.2912036348298</v>
      </c>
      <c r="H44" s="150">
        <v>1067111955.9450003</v>
      </c>
      <c r="I44" s="393">
        <f t="shared" ref="I44:I45" si="5">SUM(J44:U44)</f>
        <v>1067111.9559450003</v>
      </c>
      <c r="J44" s="151">
        <v>559368.44713399978</v>
      </c>
      <c r="K44" s="151">
        <v>10930.893819000443</v>
      </c>
      <c r="L44" s="151">
        <v>15883.163828999706</v>
      </c>
      <c r="M44" s="151">
        <v>51420.792899000444</v>
      </c>
      <c r="N44" s="151">
        <v>61390.317098999709</v>
      </c>
      <c r="O44" s="151">
        <v>72506.495080000008</v>
      </c>
      <c r="P44" s="151">
        <v>83340.388123000143</v>
      </c>
      <c r="Q44" s="151">
        <v>62107.36205099956</v>
      </c>
      <c r="R44" s="151">
        <v>54740.216513000145</v>
      </c>
      <c r="S44" s="151">
        <v>46470.345616000297</v>
      </c>
      <c r="T44" s="151">
        <v>30139.741933000147</v>
      </c>
      <c r="U44" s="151">
        <v>18813.791848999703</v>
      </c>
      <c r="V44" s="81"/>
    </row>
    <row r="45" spans="1:26" ht="13" thickBot="1">
      <c r="A45" s="153" t="s">
        <v>74</v>
      </c>
      <c r="B45" s="154" t="s">
        <v>70</v>
      </c>
      <c r="C45" s="155" t="s">
        <v>81</v>
      </c>
      <c r="D45" s="156">
        <v>8.17</v>
      </c>
      <c r="E45" s="157"/>
      <c r="F45" s="318">
        <v>4.2428489331284951E-2</v>
      </c>
      <c r="G45" s="432">
        <f t="shared" si="4"/>
        <v>72046.031128343981</v>
      </c>
      <c r="H45" s="159">
        <v>13575353699.999998</v>
      </c>
      <c r="I45" s="394">
        <f t="shared" si="5"/>
        <v>13575353.699999997</v>
      </c>
      <c r="J45" s="160">
        <v>7487314.7999999998</v>
      </c>
      <c r="K45" s="160">
        <v>223719.11</v>
      </c>
      <c r="L45" s="160">
        <v>252118.03</v>
      </c>
      <c r="M45" s="160">
        <v>544857.30000000005</v>
      </c>
      <c r="N45" s="160">
        <v>651982.34</v>
      </c>
      <c r="O45" s="160">
        <v>741378.48</v>
      </c>
      <c r="P45" s="160">
        <v>978815.02</v>
      </c>
      <c r="Q45" s="160">
        <v>719066.21</v>
      </c>
      <c r="R45" s="160">
        <v>624269.69999999995</v>
      </c>
      <c r="S45" s="160">
        <v>594457.37</v>
      </c>
      <c r="T45" s="160">
        <v>439889.14</v>
      </c>
      <c r="U45" s="160">
        <v>317486.2</v>
      </c>
      <c r="V45" s="81"/>
    </row>
    <row r="46" spans="1:26" ht="13" thickTop="1">
      <c r="A46" s="133" t="s">
        <v>107</v>
      </c>
      <c r="B46" s="105"/>
      <c r="C46" s="134"/>
      <c r="D46" s="161"/>
      <c r="E46" s="161"/>
      <c r="F46" s="162">
        <v>0.99999999999999978</v>
      </c>
      <c r="G46" s="433">
        <f>I46*11.7*0.0004536</f>
        <v>1698057.8913805522</v>
      </c>
      <c r="H46" s="163">
        <v>319958450417.65631</v>
      </c>
      <c r="I46" s="391">
        <f>SUM(J46:U46)</f>
        <v>319958450.4176563</v>
      </c>
      <c r="J46" s="164">
        <v>171411536.96759996</v>
      </c>
      <c r="K46" s="164">
        <v>4230511.376500004</v>
      </c>
      <c r="L46" s="164">
        <v>5852373.6976999976</v>
      </c>
      <c r="M46" s="164">
        <v>13724515.105700005</v>
      </c>
      <c r="N46" s="164">
        <v>16159639.488499995</v>
      </c>
      <c r="O46" s="164">
        <v>20366926.577900004</v>
      </c>
      <c r="P46" s="164">
        <v>22855461.927200001</v>
      </c>
      <c r="Q46" s="164">
        <v>17287163.010249991</v>
      </c>
      <c r="R46" s="164">
        <v>16883523.874299999</v>
      </c>
      <c r="S46" s="164">
        <v>14867874.252500001</v>
      </c>
      <c r="T46" s="164">
        <v>10288595.913606349</v>
      </c>
      <c r="U46" s="164">
        <v>6030328.2258999962</v>
      </c>
      <c r="V46" s="81"/>
      <c r="Y46" s="89"/>
      <c r="Z46" s="90"/>
    </row>
    <row r="47" spans="1:26">
      <c r="A47" s="133"/>
      <c r="B47" s="133"/>
      <c r="C47" s="133"/>
      <c r="D47" s="165"/>
      <c r="E47" s="165"/>
      <c r="F47" s="165"/>
      <c r="G47" s="165"/>
      <c r="H47" s="166"/>
      <c r="I47" s="109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81"/>
      <c r="Y47" s="89"/>
      <c r="Z47" s="90"/>
    </row>
    <row r="48" spans="1:26">
      <c r="A48" s="143"/>
      <c r="B48" s="143"/>
      <c r="C48" s="143"/>
      <c r="D48" s="143"/>
      <c r="E48" s="143"/>
      <c r="F48" s="143"/>
      <c r="G48" s="143"/>
      <c r="H48" s="143"/>
      <c r="I48" s="143"/>
      <c r="J48" s="167"/>
      <c r="K48" s="167"/>
      <c r="L48" s="167"/>
      <c r="M48" s="167"/>
      <c r="N48" s="167"/>
      <c r="O48" s="168"/>
      <c r="P48" s="168"/>
      <c r="Q48" s="143"/>
      <c r="R48" s="143"/>
      <c r="S48" s="143"/>
      <c r="T48" s="143"/>
      <c r="U48" s="143"/>
    </row>
    <row r="49" spans="1:21">
      <c r="A49" s="143" t="s">
        <v>108</v>
      </c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69"/>
      <c r="O49" s="143"/>
      <c r="P49" s="143"/>
      <c r="Q49" s="143"/>
      <c r="R49" s="143"/>
      <c r="S49" s="143"/>
      <c r="T49" s="143"/>
      <c r="U49" s="143"/>
    </row>
    <row r="50" spans="1:21">
      <c r="A50" s="143"/>
      <c r="B50" s="143"/>
      <c r="C50" s="143"/>
      <c r="D50" s="143"/>
      <c r="E50" s="143"/>
      <c r="F50" s="143"/>
      <c r="G50" s="143"/>
      <c r="H50" s="143"/>
      <c r="I50" s="143"/>
      <c r="J50" s="169"/>
      <c r="K50" s="169"/>
      <c r="L50" s="169"/>
      <c r="M50" s="143"/>
      <c r="N50" s="143"/>
      <c r="O50" s="143"/>
      <c r="P50" s="143"/>
      <c r="Q50" s="143"/>
      <c r="R50" s="143"/>
      <c r="S50" s="143"/>
      <c r="T50" s="143"/>
      <c r="U50" s="143"/>
    </row>
    <row r="51" spans="1:21">
      <c r="J51" s="170"/>
      <c r="K51" s="170"/>
      <c r="L51" s="170"/>
      <c r="M51" s="170"/>
      <c r="N51" s="170"/>
      <c r="O51" s="171"/>
    </row>
    <row r="52" spans="1:21">
      <c r="G52" s="143"/>
      <c r="H52" s="143"/>
      <c r="I52" s="143"/>
      <c r="J52" s="143"/>
      <c r="K52" s="143"/>
      <c r="L52" s="143"/>
      <c r="M52" s="143"/>
      <c r="N52" s="143"/>
      <c r="O52" s="143"/>
    </row>
    <row r="53" spans="1:21">
      <c r="G53" s="172"/>
      <c r="H53" s="172"/>
      <c r="I53" s="172"/>
      <c r="J53" s="173"/>
      <c r="K53" s="173"/>
      <c r="L53" s="173"/>
      <c r="M53" s="173"/>
      <c r="N53" s="173"/>
      <c r="O53" s="173"/>
    </row>
    <row r="54" spans="1:21">
      <c r="G54" s="172"/>
      <c r="H54" s="172"/>
      <c r="I54" s="172"/>
      <c r="J54" s="173"/>
      <c r="K54" s="173"/>
      <c r="L54" s="173"/>
      <c r="M54" s="173"/>
      <c r="N54" s="173"/>
      <c r="O54" s="173"/>
      <c r="T54" s="174"/>
      <c r="U54" s="174"/>
    </row>
    <row r="55" spans="1:21">
      <c r="A55" t="s">
        <v>98</v>
      </c>
      <c r="D55">
        <v>8.17</v>
      </c>
      <c r="G55" s="172">
        <v>0.15825890369488099</v>
      </c>
      <c r="H55" s="172">
        <v>9926056594.9090004</v>
      </c>
      <c r="I55" s="172"/>
      <c r="J55" s="173"/>
      <c r="K55" s="173"/>
      <c r="L55" s="173"/>
      <c r="M55" s="173"/>
      <c r="N55" s="173"/>
      <c r="O55" s="173"/>
      <c r="T55" s="174"/>
      <c r="U55" s="174"/>
    </row>
    <row r="56" spans="1:21">
      <c r="G56" s="172"/>
      <c r="H56" s="172"/>
      <c r="I56" s="172"/>
      <c r="J56" s="173"/>
      <c r="K56" s="173"/>
      <c r="L56" s="173"/>
      <c r="M56" s="173"/>
      <c r="N56" s="173"/>
      <c r="O56" s="173"/>
      <c r="Q56" s="175"/>
    </row>
    <row r="57" spans="1:21">
      <c r="G57" s="172"/>
      <c r="H57" s="172"/>
      <c r="I57" s="172"/>
      <c r="J57" s="173"/>
      <c r="K57" s="173"/>
      <c r="L57" s="173"/>
      <c r="M57" s="173"/>
      <c r="N57" s="173"/>
      <c r="O57" s="173"/>
    </row>
    <row r="58" spans="1:21">
      <c r="G58" s="143"/>
      <c r="H58" s="143"/>
      <c r="I58" s="143"/>
      <c r="J58" s="143"/>
      <c r="K58" s="143"/>
      <c r="L58" s="143"/>
      <c r="M58" s="143"/>
      <c r="N58" s="143"/>
      <c r="O58" s="143"/>
    </row>
    <row r="62" spans="1:21">
      <c r="J62" s="89"/>
      <c r="K62" s="89"/>
      <c r="L62" s="89"/>
      <c r="M62" s="89"/>
      <c r="N62" s="89"/>
      <c r="O62" s="89"/>
      <c r="P62" s="89"/>
    </row>
  </sheetData>
  <mergeCells count="4">
    <mergeCell ref="A1:U1"/>
    <mergeCell ref="A2:U2"/>
    <mergeCell ref="A28:U28"/>
    <mergeCell ref="A29:U29"/>
  </mergeCells>
  <conditionalFormatting sqref="J44:U45 J31:U41 J4:U15 J17:U24">
    <cfRule type="cellIs" dxfId="1" priority="3" stopIfTrue="1" operator="equal">
      <formula>"?REVIEW?"</formula>
    </cfRule>
  </conditionalFormatting>
  <conditionalFormatting sqref="J16:U16">
    <cfRule type="cellIs" dxfId="0" priority="1" stopIfTrue="1" operator="equal">
      <formula>"?REVIEW?"</formula>
    </cfRule>
  </conditionalFormatting>
  <printOptions horizontalCentered="1"/>
  <pageMargins left="0.25" right="0.25" top="1" bottom="1" header="0.5" footer="0.5"/>
  <pageSetup paperSize="17" scale="78" orientation="landscape" horizontalDpi="300" verticalDpi="300" r:id="rId1"/>
  <headerFooter alignWithMargins="0">
    <oddHeader>&amp;R2
&amp;D &amp;T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="50" zoomScaleNormal="50" workbookViewId="0">
      <selection activeCell="E28" sqref="E28"/>
    </sheetView>
  </sheetViews>
  <sheetFormatPr defaultColWidth="9.1796875" defaultRowHeight="15.5"/>
  <cols>
    <col min="1" max="1" width="39.1796875" style="177" customWidth="1"/>
    <col min="2" max="2" width="31.453125" style="177" customWidth="1"/>
    <col min="3" max="3" width="9.54296875" style="177" customWidth="1"/>
    <col min="4" max="4" width="5.54296875" style="177" customWidth="1"/>
    <col min="5" max="5" width="10.54296875" style="221" customWidth="1"/>
    <col min="6" max="6" width="20.26953125" style="177" customWidth="1"/>
    <col min="7" max="18" width="10.54296875" style="177" customWidth="1"/>
    <col min="19" max="19" width="9.1796875" style="176"/>
    <col min="20" max="16384" width="9.1796875" style="177"/>
  </cols>
  <sheetData>
    <row r="1" spans="1:20">
      <c r="A1" s="459" t="s">
        <v>112</v>
      </c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59"/>
      <c r="N1" s="459"/>
      <c r="O1" s="459"/>
      <c r="P1" s="459"/>
      <c r="Q1" s="459"/>
      <c r="R1" s="459"/>
    </row>
    <row r="2" spans="1:20">
      <c r="A2" s="460" t="s">
        <v>146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  <c r="P2" s="460"/>
      <c r="Q2" s="460"/>
      <c r="R2" s="460"/>
    </row>
    <row r="3" spans="1:20" ht="39.5" customHeight="1">
      <c r="A3" s="178" t="s">
        <v>113</v>
      </c>
      <c r="B3" s="179" t="s">
        <v>114</v>
      </c>
      <c r="C3" s="179" t="s">
        <v>115</v>
      </c>
      <c r="D3" s="179" t="s">
        <v>116</v>
      </c>
      <c r="E3" s="180" t="s">
        <v>117</v>
      </c>
      <c r="F3" s="471" t="s">
        <v>275</v>
      </c>
      <c r="G3" s="181" t="s">
        <v>118</v>
      </c>
      <c r="H3" s="181" t="s">
        <v>119</v>
      </c>
      <c r="I3" s="181" t="s">
        <v>120</v>
      </c>
      <c r="J3" s="181" t="s">
        <v>121</v>
      </c>
      <c r="K3" s="181" t="s">
        <v>122</v>
      </c>
      <c r="L3" s="181" t="s">
        <v>123</v>
      </c>
      <c r="M3" s="181" t="s">
        <v>124</v>
      </c>
      <c r="N3" s="181" t="s">
        <v>125</v>
      </c>
      <c r="O3" s="181" t="s">
        <v>126</v>
      </c>
      <c r="P3" s="181" t="s">
        <v>127</v>
      </c>
      <c r="Q3" s="181" t="s">
        <v>128</v>
      </c>
      <c r="R3" s="181" t="s">
        <v>129</v>
      </c>
      <c r="S3" s="182"/>
    </row>
    <row r="4" spans="1:20">
      <c r="A4" s="183" t="s">
        <v>262</v>
      </c>
      <c r="C4" s="184"/>
      <c r="D4" s="184"/>
      <c r="E4" s="185" t="s">
        <v>130</v>
      </c>
      <c r="F4" s="453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</row>
    <row r="5" spans="1:20">
      <c r="A5" s="187" t="s">
        <v>148</v>
      </c>
      <c r="B5" s="187" t="s">
        <v>149</v>
      </c>
      <c r="C5" s="187" t="s">
        <v>147</v>
      </c>
      <c r="D5" s="187" t="s">
        <v>49</v>
      </c>
      <c r="E5" s="192">
        <v>22168</v>
      </c>
      <c r="F5" s="399">
        <f>SUM(G5:R5)</f>
        <v>0</v>
      </c>
      <c r="G5" s="190">
        <v>0</v>
      </c>
      <c r="H5" s="190"/>
      <c r="I5" s="190"/>
      <c r="K5" s="190"/>
      <c r="L5" s="190"/>
      <c r="M5" s="190"/>
      <c r="N5" s="190"/>
      <c r="O5" s="190"/>
      <c r="P5" s="190"/>
      <c r="Q5" s="190"/>
      <c r="R5" s="191"/>
    </row>
    <row r="6" spans="1:20">
      <c r="A6" s="187" t="s">
        <v>92</v>
      </c>
      <c r="B6" s="187" t="s">
        <v>150</v>
      </c>
      <c r="C6" s="187" t="s">
        <v>147</v>
      </c>
      <c r="D6" s="187" t="s">
        <v>35</v>
      </c>
      <c r="E6" s="188">
        <v>22170</v>
      </c>
      <c r="F6" s="399">
        <f t="shared" ref="F6:F18" si="0">SUM(G6:R6)</f>
        <v>140</v>
      </c>
      <c r="G6" s="189">
        <v>140</v>
      </c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1"/>
    </row>
    <row r="7" spans="1:20">
      <c r="A7" s="187" t="s">
        <v>151</v>
      </c>
      <c r="B7" s="187" t="s">
        <v>152</v>
      </c>
      <c r="C7" s="187" t="s">
        <v>147</v>
      </c>
      <c r="D7" s="187" t="s">
        <v>39</v>
      </c>
      <c r="E7" s="188">
        <v>22172</v>
      </c>
      <c r="F7" s="399">
        <f t="shared" si="0"/>
        <v>93</v>
      </c>
      <c r="G7" s="189">
        <v>93</v>
      </c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1"/>
    </row>
    <row r="8" spans="1:20">
      <c r="A8" s="187" t="s">
        <v>154</v>
      </c>
      <c r="B8" s="187" t="s">
        <v>155</v>
      </c>
      <c r="C8" s="187" t="s">
        <v>147</v>
      </c>
      <c r="D8" s="187" t="s">
        <v>147</v>
      </c>
      <c r="E8" s="188">
        <v>22851</v>
      </c>
      <c r="F8" s="399">
        <f t="shared" si="0"/>
        <v>62</v>
      </c>
      <c r="G8" s="189">
        <v>62</v>
      </c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1"/>
    </row>
    <row r="9" spans="1:20" ht="16" thickBot="1">
      <c r="A9" s="193" t="s">
        <v>8</v>
      </c>
      <c r="B9" s="194" t="s">
        <v>131</v>
      </c>
      <c r="C9" s="194"/>
      <c r="D9" s="194" t="s">
        <v>9</v>
      </c>
      <c r="E9" s="195">
        <v>48854</v>
      </c>
      <c r="F9" s="399">
        <f t="shared" si="0"/>
        <v>133</v>
      </c>
      <c r="G9" s="196">
        <v>133</v>
      </c>
      <c r="H9" s="196"/>
      <c r="I9" s="196"/>
      <c r="J9" s="197"/>
      <c r="K9" s="196"/>
      <c r="L9" s="196"/>
      <c r="M9" s="196"/>
      <c r="N9" s="196"/>
      <c r="O9" s="196"/>
      <c r="P9" s="196"/>
      <c r="Q9" s="196"/>
      <c r="R9" s="196"/>
      <c r="S9" s="198"/>
      <c r="T9" s="199" t="s">
        <v>132</v>
      </c>
    </row>
    <row r="10" spans="1:20">
      <c r="A10" s="200" t="s">
        <v>133</v>
      </c>
      <c r="B10" s="200" t="s">
        <v>134</v>
      </c>
      <c r="C10" s="200"/>
      <c r="D10" s="200" t="s">
        <v>29</v>
      </c>
      <c r="E10" s="201">
        <v>48855</v>
      </c>
      <c r="F10" s="399">
        <f t="shared" si="0"/>
        <v>134</v>
      </c>
      <c r="G10" s="202">
        <v>134</v>
      </c>
      <c r="H10" s="202"/>
      <c r="I10" s="202"/>
      <c r="J10" s="203"/>
      <c r="K10" s="202"/>
      <c r="L10" s="202"/>
      <c r="M10" s="202"/>
      <c r="N10" s="202"/>
      <c r="O10" s="202"/>
      <c r="P10" s="202"/>
      <c r="Q10" s="202"/>
      <c r="R10" s="202"/>
      <c r="T10" s="203" t="s">
        <v>132</v>
      </c>
    </row>
    <row r="11" spans="1:20">
      <c r="A11" s="200" t="s">
        <v>135</v>
      </c>
      <c r="B11" s="200" t="s">
        <v>136</v>
      </c>
      <c r="C11" s="200"/>
      <c r="D11" s="200" t="s">
        <v>31</v>
      </c>
      <c r="E11" s="201">
        <v>48856</v>
      </c>
      <c r="F11" s="399">
        <f t="shared" si="0"/>
        <v>45</v>
      </c>
      <c r="G11" s="202">
        <v>45</v>
      </c>
      <c r="H11" s="202"/>
      <c r="I11" s="202"/>
      <c r="J11" s="203"/>
      <c r="K11" s="202"/>
      <c r="L11" s="202"/>
      <c r="M11" s="202"/>
      <c r="N11" s="202"/>
      <c r="O11" s="202"/>
      <c r="P11" s="202"/>
      <c r="Q11" s="202"/>
      <c r="R11" s="202"/>
      <c r="T11" s="203" t="s">
        <v>132</v>
      </c>
    </row>
    <row r="12" spans="1:20">
      <c r="A12" s="204" t="s">
        <v>137</v>
      </c>
      <c r="B12" s="205" t="s">
        <v>138</v>
      </c>
      <c r="C12" s="206"/>
      <c r="D12" s="200" t="s">
        <v>33</v>
      </c>
      <c r="E12" s="207">
        <v>45991</v>
      </c>
      <c r="F12" s="399">
        <f t="shared" si="0"/>
        <v>57</v>
      </c>
      <c r="G12" s="208">
        <v>57</v>
      </c>
      <c r="H12" s="209"/>
      <c r="I12" s="209"/>
      <c r="J12" s="209"/>
      <c r="K12" s="209"/>
      <c r="L12" s="209"/>
      <c r="M12" s="209"/>
      <c r="N12" s="209"/>
      <c r="O12" s="209"/>
      <c r="P12" s="209"/>
      <c r="Q12" s="209"/>
      <c r="R12" s="209"/>
    </row>
    <row r="13" spans="1:20">
      <c r="A13" s="187" t="s">
        <v>11</v>
      </c>
      <c r="B13" s="187" t="s">
        <v>156</v>
      </c>
      <c r="C13" s="187" t="s">
        <v>147</v>
      </c>
      <c r="D13" s="187" t="s">
        <v>12</v>
      </c>
      <c r="E13" s="188">
        <v>22855</v>
      </c>
      <c r="F13" s="399">
        <f t="shared" si="0"/>
        <v>237</v>
      </c>
      <c r="G13" s="190">
        <v>237</v>
      </c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1"/>
    </row>
    <row r="14" spans="1:20">
      <c r="A14" s="187" t="s">
        <v>157</v>
      </c>
      <c r="B14" s="187" t="s">
        <v>158</v>
      </c>
      <c r="C14" s="187" t="s">
        <v>147</v>
      </c>
      <c r="D14" s="187" t="s">
        <v>147</v>
      </c>
      <c r="E14" s="210">
        <v>22857</v>
      </c>
      <c r="F14" s="399">
        <f t="shared" si="0"/>
        <v>1735</v>
      </c>
      <c r="G14" s="190">
        <v>733</v>
      </c>
      <c r="H14" s="190"/>
      <c r="I14" s="190"/>
      <c r="J14" s="177">
        <v>497</v>
      </c>
      <c r="K14" s="190"/>
      <c r="L14" s="190"/>
      <c r="M14" s="190"/>
      <c r="N14" s="190"/>
      <c r="O14" s="190"/>
      <c r="P14" s="190">
        <v>505</v>
      </c>
      <c r="Q14" s="190"/>
      <c r="R14" s="191"/>
    </row>
    <row r="15" spans="1:20">
      <c r="A15" s="187" t="s">
        <v>159</v>
      </c>
      <c r="B15" s="187" t="s">
        <v>160</v>
      </c>
      <c r="C15" s="187" t="s">
        <v>147</v>
      </c>
      <c r="D15" s="187" t="s">
        <v>147</v>
      </c>
      <c r="E15" s="210">
        <v>22859</v>
      </c>
      <c r="F15" s="399">
        <f t="shared" si="0"/>
        <v>764</v>
      </c>
      <c r="G15" s="190">
        <v>332</v>
      </c>
      <c r="H15" s="190"/>
      <c r="I15" s="190"/>
      <c r="J15" s="177">
        <v>195</v>
      </c>
      <c r="K15" s="190"/>
      <c r="L15" s="190"/>
      <c r="M15" s="190"/>
      <c r="N15" s="190"/>
      <c r="P15" s="190">
        <v>237</v>
      </c>
      <c r="Q15" s="190"/>
      <c r="R15" s="191"/>
    </row>
    <row r="16" spans="1:20">
      <c r="A16" s="187" t="s">
        <v>161</v>
      </c>
      <c r="B16" s="187" t="s">
        <v>162</v>
      </c>
      <c r="C16" s="187" t="s">
        <v>147</v>
      </c>
      <c r="D16" s="187" t="s">
        <v>14</v>
      </c>
      <c r="E16" s="188">
        <v>24956</v>
      </c>
      <c r="F16" s="399">
        <f t="shared" si="0"/>
        <v>171</v>
      </c>
      <c r="G16" s="189">
        <v>171</v>
      </c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1"/>
    </row>
    <row r="17" spans="1:20">
      <c r="A17" s="187" t="s">
        <v>163</v>
      </c>
      <c r="B17" s="187" t="s">
        <v>164</v>
      </c>
      <c r="C17" s="187" t="s">
        <v>147</v>
      </c>
      <c r="D17" s="187" t="s">
        <v>7</v>
      </c>
      <c r="E17" s="188">
        <v>26132</v>
      </c>
      <c r="F17" s="399">
        <f t="shared" si="0"/>
        <v>107</v>
      </c>
      <c r="G17" s="189">
        <v>107</v>
      </c>
      <c r="H17" s="190"/>
      <c r="I17" s="211"/>
      <c r="J17" s="190"/>
      <c r="K17" s="190"/>
      <c r="L17" s="190"/>
      <c r="M17" s="190"/>
      <c r="N17" s="190"/>
      <c r="O17" s="190"/>
      <c r="P17" s="190"/>
      <c r="Q17" s="190"/>
      <c r="R17" s="191"/>
    </row>
    <row r="18" spans="1:20">
      <c r="A18" s="187" t="s">
        <v>165</v>
      </c>
      <c r="B18" s="187" t="s">
        <v>166</v>
      </c>
      <c r="C18" s="187" t="s">
        <v>147</v>
      </c>
      <c r="D18" s="187" t="s">
        <v>41</v>
      </c>
      <c r="E18" s="188">
        <v>27660</v>
      </c>
      <c r="F18" s="399">
        <f t="shared" si="0"/>
        <v>21</v>
      </c>
      <c r="G18" s="189">
        <v>21</v>
      </c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1"/>
    </row>
    <row r="19" spans="1:20">
      <c r="A19" s="212"/>
      <c r="B19" s="213" t="s">
        <v>139</v>
      </c>
      <c r="C19" s="213"/>
      <c r="D19" s="213"/>
      <c r="E19" s="214"/>
      <c r="F19" s="400">
        <f>SUM(G19:R19)</f>
        <v>3845</v>
      </c>
      <c r="G19" s="215">
        <v>2411</v>
      </c>
      <c r="H19" s="215">
        <v>0</v>
      </c>
      <c r="I19" s="215">
        <v>0</v>
      </c>
      <c r="J19" s="215">
        <v>692</v>
      </c>
      <c r="K19" s="215">
        <v>0</v>
      </c>
      <c r="L19" s="215">
        <v>0</v>
      </c>
      <c r="M19" s="215">
        <v>0</v>
      </c>
      <c r="N19" s="215">
        <v>0</v>
      </c>
      <c r="O19" s="215">
        <v>0</v>
      </c>
      <c r="P19" s="215">
        <v>742</v>
      </c>
      <c r="Q19" s="215">
        <v>0</v>
      </c>
      <c r="R19" s="215">
        <v>0</v>
      </c>
    </row>
    <row r="20" spans="1:20">
      <c r="A20" s="216"/>
      <c r="B20" s="217"/>
      <c r="C20" s="217"/>
      <c r="D20" s="217"/>
      <c r="E20" s="218"/>
      <c r="F20" s="219"/>
      <c r="G20" s="220"/>
      <c r="H20" s="220"/>
      <c r="I20" s="220"/>
      <c r="J20" s="220"/>
      <c r="K20" s="220"/>
      <c r="L20" s="220"/>
      <c r="M20" s="220"/>
      <c r="N20" s="220"/>
      <c r="O20" s="220"/>
      <c r="P20" s="220"/>
      <c r="Q20" s="220"/>
      <c r="R20" s="220"/>
    </row>
    <row r="21" spans="1:20">
      <c r="A21" s="216"/>
      <c r="B21" s="217"/>
      <c r="C21" s="217"/>
      <c r="D21" s="217"/>
      <c r="E21" s="218"/>
      <c r="F21" s="219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</row>
    <row r="22" spans="1:20" ht="31">
      <c r="A22" s="217" t="s">
        <v>263</v>
      </c>
      <c r="C22" s="217"/>
      <c r="D22" s="217"/>
      <c r="E22" s="218"/>
      <c r="F22" s="473" t="s">
        <v>275</v>
      </c>
      <c r="G22" s="220"/>
      <c r="H22" s="220"/>
      <c r="I22" s="220"/>
      <c r="J22" s="220"/>
      <c r="K22" s="220"/>
      <c r="L22" s="220"/>
      <c r="M22" s="220"/>
      <c r="N22" s="220"/>
      <c r="O22" s="220"/>
      <c r="P22" s="220"/>
      <c r="Q22" s="220"/>
      <c r="R22" s="220"/>
    </row>
    <row r="23" spans="1:20">
      <c r="A23" s="187" t="s">
        <v>171</v>
      </c>
      <c r="B23" s="187" t="s">
        <v>172</v>
      </c>
      <c r="C23" s="187" t="s">
        <v>147</v>
      </c>
      <c r="D23" s="187" t="s">
        <v>54</v>
      </c>
      <c r="E23" s="188">
        <v>22845</v>
      </c>
      <c r="F23" s="395">
        <f t="shared" ref="F23:F34" si="1">SUM(G23:R23)</f>
        <v>160</v>
      </c>
      <c r="G23" s="191">
        <v>160</v>
      </c>
      <c r="H23" s="191"/>
      <c r="I23" s="191"/>
      <c r="J23" s="202"/>
      <c r="K23" s="191"/>
      <c r="L23" s="191"/>
      <c r="M23" s="191"/>
      <c r="N23" s="191"/>
      <c r="O23" s="191"/>
      <c r="P23" s="191"/>
      <c r="Q23" s="191"/>
      <c r="R23" s="191"/>
    </row>
    <row r="24" spans="1:20">
      <c r="A24" s="187" t="s">
        <v>141</v>
      </c>
      <c r="B24" s="187" t="s">
        <v>142</v>
      </c>
      <c r="C24" s="187"/>
      <c r="D24" s="187" t="s">
        <v>49</v>
      </c>
      <c r="E24" s="192">
        <v>48859</v>
      </c>
      <c r="F24" s="395">
        <f>SUM(G24:R24)</f>
        <v>165</v>
      </c>
      <c r="G24" s="190">
        <v>165</v>
      </c>
      <c r="H24" s="190"/>
      <c r="I24" s="190"/>
      <c r="K24" s="190"/>
      <c r="L24" s="190"/>
      <c r="M24" s="190"/>
      <c r="N24" s="190"/>
      <c r="O24" s="190"/>
      <c r="P24" s="190"/>
      <c r="Q24" s="190"/>
      <c r="R24" s="191"/>
      <c r="T24" s="177" t="s">
        <v>132</v>
      </c>
    </row>
    <row r="25" spans="1:20">
      <c r="A25" s="187" t="s">
        <v>46</v>
      </c>
      <c r="B25" s="187" t="s">
        <v>143</v>
      </c>
      <c r="C25" s="187"/>
      <c r="D25" s="187" t="s">
        <v>47</v>
      </c>
      <c r="E25" s="192">
        <v>48867</v>
      </c>
      <c r="F25" s="395">
        <f t="shared" si="1"/>
        <v>127</v>
      </c>
      <c r="G25" s="190">
        <v>127</v>
      </c>
      <c r="H25" s="190"/>
      <c r="I25" s="190"/>
      <c r="K25" s="190"/>
      <c r="L25" s="190"/>
      <c r="M25" s="190"/>
      <c r="N25" s="190"/>
      <c r="O25" s="190"/>
      <c r="P25" s="190"/>
      <c r="Q25" s="190"/>
      <c r="R25" s="191"/>
      <c r="T25" s="177" t="s">
        <v>132</v>
      </c>
    </row>
    <row r="26" spans="1:20">
      <c r="A26" s="187" t="s">
        <v>173</v>
      </c>
      <c r="B26" s="187" t="s">
        <v>174</v>
      </c>
      <c r="C26" s="187" t="s">
        <v>147</v>
      </c>
      <c r="D26" s="187" t="s">
        <v>57</v>
      </c>
      <c r="E26" s="210">
        <v>22847</v>
      </c>
      <c r="F26" s="395">
        <f t="shared" si="1"/>
        <v>389</v>
      </c>
      <c r="G26" s="191">
        <v>0</v>
      </c>
      <c r="H26" s="191"/>
      <c r="I26" s="202"/>
      <c r="J26" s="177">
        <v>389</v>
      </c>
      <c r="K26" s="191"/>
      <c r="L26" s="191"/>
      <c r="M26" s="191"/>
      <c r="N26" s="191"/>
      <c r="O26" s="191"/>
      <c r="P26" s="191"/>
      <c r="Q26" s="191"/>
      <c r="R26" s="191"/>
    </row>
    <row r="27" spans="1:20">
      <c r="A27" s="187" t="s">
        <v>175</v>
      </c>
      <c r="B27" s="187" t="s">
        <v>176</v>
      </c>
      <c r="C27" s="187" t="s">
        <v>147</v>
      </c>
      <c r="D27" s="187" t="s">
        <v>64</v>
      </c>
      <c r="E27" s="210">
        <v>22849</v>
      </c>
      <c r="F27" s="395">
        <f t="shared" si="1"/>
        <v>201</v>
      </c>
      <c r="G27" s="191">
        <v>201</v>
      </c>
      <c r="H27" s="191"/>
      <c r="I27" s="202"/>
      <c r="K27" s="191"/>
      <c r="L27" s="191"/>
      <c r="M27" s="191"/>
      <c r="N27" s="191"/>
      <c r="O27" s="191"/>
      <c r="P27" s="191"/>
      <c r="Q27" s="191"/>
      <c r="R27" s="191"/>
    </row>
    <row r="28" spans="1:20" s="176" customFormat="1">
      <c r="A28" s="187" t="s">
        <v>177</v>
      </c>
      <c r="B28" s="187" t="s">
        <v>178</v>
      </c>
      <c r="C28" s="187" t="s">
        <v>147</v>
      </c>
      <c r="D28" s="187" t="s">
        <v>55</v>
      </c>
      <c r="E28" s="188">
        <v>22863</v>
      </c>
      <c r="F28" s="395">
        <f t="shared" si="1"/>
        <v>95</v>
      </c>
      <c r="G28" s="191">
        <v>95</v>
      </c>
      <c r="H28" s="191"/>
      <c r="I28" s="191"/>
      <c r="J28" s="202"/>
      <c r="K28" s="191"/>
      <c r="L28" s="191"/>
      <c r="M28" s="191"/>
      <c r="N28" s="191"/>
      <c r="O28" s="191"/>
      <c r="P28" s="191"/>
      <c r="Q28" s="191"/>
      <c r="R28" s="191"/>
    </row>
    <row r="29" spans="1:20" s="176" customFormat="1">
      <c r="A29" s="187" t="s">
        <v>179</v>
      </c>
      <c r="B29" s="187" t="s">
        <v>180</v>
      </c>
      <c r="C29" s="187" t="s">
        <v>147</v>
      </c>
      <c r="D29" s="187" t="s">
        <v>147</v>
      </c>
      <c r="E29" s="210">
        <v>22865</v>
      </c>
      <c r="F29" s="395">
        <f t="shared" si="1"/>
        <v>538</v>
      </c>
      <c r="G29" s="191">
        <v>175</v>
      </c>
      <c r="H29" s="191"/>
      <c r="I29" s="202"/>
      <c r="J29" s="177">
        <v>363</v>
      </c>
      <c r="K29" s="191"/>
      <c r="L29" s="191"/>
      <c r="M29" s="191"/>
      <c r="N29" s="191"/>
      <c r="O29" s="191"/>
      <c r="P29" s="191"/>
      <c r="Q29" s="191"/>
      <c r="R29" s="191"/>
    </row>
    <row r="30" spans="1:20" s="176" customFormat="1">
      <c r="A30" s="187" t="s">
        <v>182</v>
      </c>
      <c r="B30" s="187" t="s">
        <v>183</v>
      </c>
      <c r="C30" s="187" t="s">
        <v>147</v>
      </c>
      <c r="D30" s="187" t="s">
        <v>50</v>
      </c>
      <c r="E30" s="210">
        <v>22877</v>
      </c>
      <c r="F30" s="395">
        <f t="shared" si="1"/>
        <v>1290</v>
      </c>
      <c r="G30" s="191">
        <v>757</v>
      </c>
      <c r="H30" s="191"/>
      <c r="I30" s="202"/>
      <c r="J30" s="177">
        <v>533</v>
      </c>
      <c r="K30" s="191"/>
      <c r="L30" s="191"/>
      <c r="M30" s="191"/>
      <c r="N30" s="191"/>
      <c r="O30" s="191"/>
      <c r="P30" s="191"/>
      <c r="Q30" s="191"/>
      <c r="R30" s="191"/>
    </row>
    <row r="31" spans="1:20" s="176" customFormat="1">
      <c r="A31" s="187" t="s">
        <v>184</v>
      </c>
      <c r="B31" s="187" t="s">
        <v>185</v>
      </c>
      <c r="C31" s="187" t="s">
        <v>147</v>
      </c>
      <c r="D31" s="187" t="s">
        <v>147</v>
      </c>
      <c r="E31" s="188">
        <v>30660</v>
      </c>
      <c r="F31" s="395">
        <f t="shared" si="1"/>
        <v>422</v>
      </c>
      <c r="G31" s="191">
        <v>238</v>
      </c>
      <c r="H31" s="191"/>
      <c r="I31" s="191"/>
      <c r="J31" s="202">
        <v>184</v>
      </c>
      <c r="K31" s="191"/>
      <c r="L31" s="191"/>
      <c r="M31" s="191"/>
      <c r="N31" s="191"/>
      <c r="O31" s="191"/>
      <c r="P31" s="191"/>
      <c r="Q31" s="191"/>
      <c r="R31" s="191"/>
    </row>
    <row r="32" spans="1:20" s="176" customFormat="1">
      <c r="A32" s="187" t="s">
        <v>170</v>
      </c>
      <c r="B32" s="187" t="s">
        <v>186</v>
      </c>
      <c r="C32" s="187" t="s">
        <v>147</v>
      </c>
      <c r="D32" s="187" t="s">
        <v>70</v>
      </c>
      <c r="E32" s="188">
        <v>32568</v>
      </c>
      <c r="F32" s="395">
        <f t="shared" si="1"/>
        <v>248</v>
      </c>
      <c r="G32" s="191">
        <v>248</v>
      </c>
      <c r="H32" s="191"/>
      <c r="I32" s="191"/>
      <c r="J32" s="202"/>
      <c r="K32" s="191"/>
      <c r="L32" s="191"/>
      <c r="M32" s="191"/>
      <c r="N32" s="191"/>
      <c r="O32" s="191"/>
      <c r="P32" s="191"/>
      <c r="Q32" s="191"/>
      <c r="R32" s="191"/>
    </row>
    <row r="33" spans="1:18" s="176" customFormat="1">
      <c r="A33" s="187" t="s">
        <v>261</v>
      </c>
      <c r="B33" s="187" t="s">
        <v>187</v>
      </c>
      <c r="C33" s="187" t="s">
        <v>147</v>
      </c>
      <c r="D33" s="187" t="s">
        <v>188</v>
      </c>
      <c r="E33" s="188">
        <v>34668</v>
      </c>
      <c r="F33" s="395">
        <f t="shared" si="1"/>
        <v>247</v>
      </c>
      <c r="G33" s="191">
        <v>247</v>
      </c>
      <c r="H33" s="191"/>
      <c r="I33" s="191"/>
      <c r="J33" s="202"/>
      <c r="K33" s="191"/>
      <c r="L33" s="191"/>
      <c r="M33" s="191"/>
      <c r="N33" s="191"/>
      <c r="O33" s="191"/>
      <c r="P33" s="191"/>
      <c r="Q33" s="191"/>
      <c r="R33" s="191"/>
    </row>
    <row r="34" spans="1:18" s="176" customFormat="1">
      <c r="A34" s="187" t="s">
        <v>189</v>
      </c>
      <c r="B34" s="187" t="s">
        <v>190</v>
      </c>
      <c r="C34" s="187" t="s">
        <v>147</v>
      </c>
      <c r="D34" s="187" t="s">
        <v>45</v>
      </c>
      <c r="E34" s="210">
        <v>45395</v>
      </c>
      <c r="F34" s="395">
        <f t="shared" si="1"/>
        <v>393</v>
      </c>
      <c r="G34" s="191">
        <v>112</v>
      </c>
      <c r="H34" s="191"/>
      <c r="I34" s="191"/>
      <c r="J34" s="202">
        <v>281</v>
      </c>
      <c r="K34" s="191"/>
      <c r="L34" s="191"/>
      <c r="M34" s="191"/>
      <c r="N34" s="191"/>
      <c r="O34" s="191"/>
      <c r="P34" s="191"/>
      <c r="Q34" s="191"/>
      <c r="R34" s="191"/>
    </row>
    <row r="35" spans="1:18" s="176" customFormat="1">
      <c r="A35" s="212"/>
      <c r="B35" s="213" t="s">
        <v>144</v>
      </c>
      <c r="C35" s="213"/>
      <c r="D35" s="213"/>
      <c r="E35" s="214"/>
      <c r="F35" s="396">
        <f>SUM(G35:R35)</f>
        <v>5705</v>
      </c>
      <c r="G35" s="215">
        <v>3558</v>
      </c>
      <c r="H35" s="215">
        <v>0</v>
      </c>
      <c r="I35" s="215">
        <v>0</v>
      </c>
      <c r="J35" s="215">
        <v>2147</v>
      </c>
      <c r="K35" s="215">
        <v>0</v>
      </c>
      <c r="L35" s="215">
        <v>0</v>
      </c>
      <c r="M35" s="215">
        <v>0</v>
      </c>
      <c r="N35" s="215">
        <v>0</v>
      </c>
      <c r="O35" s="215">
        <v>0</v>
      </c>
      <c r="P35" s="215">
        <v>0</v>
      </c>
      <c r="Q35" s="215">
        <v>0</v>
      </c>
      <c r="R35" s="215">
        <v>0</v>
      </c>
    </row>
    <row r="36" spans="1:18" s="176" customFormat="1">
      <c r="A36" s="223"/>
      <c r="B36" s="224"/>
      <c r="C36" s="224"/>
      <c r="D36" s="224"/>
      <c r="E36" s="225"/>
      <c r="F36" s="219"/>
      <c r="G36" s="220"/>
      <c r="H36" s="220"/>
      <c r="I36" s="220"/>
      <c r="J36" s="220"/>
      <c r="K36" s="220"/>
      <c r="L36" s="220"/>
      <c r="M36" s="220"/>
      <c r="N36" s="220"/>
      <c r="O36" s="220"/>
      <c r="P36" s="220"/>
      <c r="Q36" s="220"/>
      <c r="R36" s="220"/>
    </row>
    <row r="37" spans="1:18" s="176" customFormat="1">
      <c r="A37" s="222"/>
      <c r="B37" s="213" t="s">
        <v>145</v>
      </c>
      <c r="C37" s="213"/>
      <c r="D37" s="213"/>
      <c r="E37" s="214"/>
      <c r="F37" s="226">
        <f>SUM(G37:R37)</f>
        <v>14125</v>
      </c>
      <c r="G37" s="227">
        <v>10473</v>
      </c>
      <c r="H37" s="227">
        <v>0</v>
      </c>
      <c r="I37" s="227">
        <v>0</v>
      </c>
      <c r="J37" s="227">
        <v>2839</v>
      </c>
      <c r="K37" s="227">
        <v>0</v>
      </c>
      <c r="L37" s="227">
        <v>0</v>
      </c>
      <c r="M37" s="227">
        <v>0</v>
      </c>
      <c r="N37" s="227">
        <v>0</v>
      </c>
      <c r="O37" s="227">
        <v>71</v>
      </c>
      <c r="P37" s="227">
        <v>742</v>
      </c>
      <c r="Q37" s="227">
        <v>0</v>
      </c>
      <c r="R37" s="227">
        <v>0</v>
      </c>
    </row>
  </sheetData>
  <mergeCells count="2">
    <mergeCell ref="A1:R1"/>
    <mergeCell ref="A2:R2"/>
  </mergeCells>
  <printOptions horizontalCentered="1" gridLines="1"/>
  <pageMargins left="0.25" right="0.25" top="0.5" bottom="0.25" header="0.5" footer="0.25"/>
  <pageSetup scale="6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W37"/>
  <sheetViews>
    <sheetView topLeftCell="C1" workbookViewId="0">
      <selection activeCell="F22" sqref="F22"/>
    </sheetView>
  </sheetViews>
  <sheetFormatPr defaultColWidth="9.1796875" defaultRowHeight="10"/>
  <cols>
    <col min="1" max="1" width="39.1796875" style="322" customWidth="1"/>
    <col min="2" max="2" width="31.26953125" style="322" customWidth="1"/>
    <col min="3" max="3" width="9.7265625" style="322" customWidth="1"/>
    <col min="4" max="4" width="5.7265625" style="322" customWidth="1"/>
    <col min="5" max="5" width="10.7265625" style="366" customWidth="1"/>
    <col min="6" max="6" width="20.26953125" style="322" customWidth="1"/>
    <col min="7" max="18" width="10.7265625" style="322" customWidth="1"/>
    <col min="19" max="19" width="9.1796875" style="321"/>
    <col min="20" max="16384" width="9.1796875" style="322"/>
  </cols>
  <sheetData>
    <row r="1" spans="1:20" ht="10.5">
      <c r="A1" s="461" t="s">
        <v>112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  <c r="Q1" s="461"/>
      <c r="R1" s="461"/>
    </row>
    <row r="2" spans="1:20" ht="10.5">
      <c r="A2" s="462" t="s">
        <v>260</v>
      </c>
      <c r="B2" s="462"/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  <c r="P2" s="462"/>
      <c r="Q2" s="462"/>
      <c r="R2" s="462"/>
    </row>
    <row r="3" spans="1:20" ht="23.5" customHeight="1">
      <c r="A3" s="323" t="s">
        <v>113</v>
      </c>
      <c r="B3" s="324" t="s">
        <v>114</v>
      </c>
      <c r="C3" s="324" t="s">
        <v>115</v>
      </c>
      <c r="D3" s="324" t="s">
        <v>116</v>
      </c>
      <c r="E3" s="325" t="s">
        <v>117</v>
      </c>
      <c r="F3" s="472" t="s">
        <v>276</v>
      </c>
      <c r="G3" s="326" t="s">
        <v>118</v>
      </c>
      <c r="H3" s="326" t="s">
        <v>119</v>
      </c>
      <c r="I3" s="326" t="s">
        <v>120</v>
      </c>
      <c r="J3" s="326" t="s">
        <v>121</v>
      </c>
      <c r="K3" s="326" t="s">
        <v>122</v>
      </c>
      <c r="L3" s="326" t="s">
        <v>123</v>
      </c>
      <c r="M3" s="326" t="s">
        <v>124</v>
      </c>
      <c r="N3" s="326" t="s">
        <v>125</v>
      </c>
      <c r="O3" s="326" t="s">
        <v>126</v>
      </c>
      <c r="P3" s="326" t="s">
        <v>127</v>
      </c>
      <c r="Q3" s="326" t="s">
        <v>128</v>
      </c>
      <c r="R3" s="326" t="s">
        <v>129</v>
      </c>
      <c r="S3" s="327"/>
    </row>
    <row r="4" spans="1:20" ht="10.5">
      <c r="A4" s="328" t="s">
        <v>262</v>
      </c>
      <c r="C4" s="329"/>
      <c r="D4" s="329"/>
      <c r="E4" s="330" t="s">
        <v>130</v>
      </c>
      <c r="F4" s="454"/>
      <c r="G4" s="331"/>
      <c r="H4" s="331"/>
      <c r="I4" s="331"/>
      <c r="J4" s="331"/>
      <c r="K4" s="331"/>
      <c r="L4" s="331"/>
      <c r="M4" s="331"/>
      <c r="N4" s="331"/>
      <c r="O4" s="331"/>
      <c r="P4" s="331"/>
      <c r="Q4" s="331"/>
    </row>
    <row r="5" spans="1:20" ht="10.5">
      <c r="A5" s="332" t="s">
        <v>148</v>
      </c>
      <c r="B5" s="332" t="s">
        <v>149</v>
      </c>
      <c r="C5" s="332" t="s">
        <v>147</v>
      </c>
      <c r="D5" s="332" t="s">
        <v>49</v>
      </c>
      <c r="E5" s="337">
        <v>22168</v>
      </c>
      <c r="F5" s="401">
        <f>SUM(G5:R5)</f>
        <v>1795</v>
      </c>
      <c r="G5" s="335">
        <v>420</v>
      </c>
      <c r="H5" s="335">
        <v>420</v>
      </c>
      <c r="I5" s="335">
        <v>220</v>
      </c>
      <c r="J5" s="322">
        <v>215</v>
      </c>
      <c r="K5" s="335">
        <v>285</v>
      </c>
      <c r="L5" s="335">
        <v>235</v>
      </c>
      <c r="M5" s="335">
        <v>0</v>
      </c>
      <c r="N5" s="335"/>
      <c r="O5" s="335"/>
      <c r="P5" s="335">
        <v>0</v>
      </c>
      <c r="Q5" s="335">
        <v>0</v>
      </c>
      <c r="R5" s="336"/>
    </row>
    <row r="6" spans="1:20" ht="10.5">
      <c r="A6" s="332" t="s">
        <v>92</v>
      </c>
      <c r="B6" s="332" t="s">
        <v>150</v>
      </c>
      <c r="C6" s="332" t="s">
        <v>147</v>
      </c>
      <c r="D6" s="332" t="s">
        <v>35</v>
      </c>
      <c r="E6" s="333">
        <v>22170</v>
      </c>
      <c r="F6" s="401">
        <f t="shared" ref="F6:F18" si="0">SUM(G6:R6)</f>
        <v>1677</v>
      </c>
      <c r="G6" s="334">
        <v>208</v>
      </c>
      <c r="H6" s="335"/>
      <c r="I6" s="335">
        <v>200</v>
      </c>
      <c r="J6" s="335"/>
      <c r="K6" s="335">
        <v>262</v>
      </c>
      <c r="L6" s="335"/>
      <c r="M6" s="335">
        <v>241</v>
      </c>
      <c r="N6" s="335"/>
      <c r="O6" s="335">
        <v>251</v>
      </c>
      <c r="P6" s="335">
        <v>251</v>
      </c>
      <c r="Q6" s="335">
        <v>264</v>
      </c>
      <c r="R6" s="336"/>
    </row>
    <row r="7" spans="1:20" ht="10.5">
      <c r="A7" s="332" t="s">
        <v>151</v>
      </c>
      <c r="B7" s="332" t="s">
        <v>152</v>
      </c>
      <c r="C7" s="332" t="s">
        <v>147</v>
      </c>
      <c r="D7" s="332" t="s">
        <v>39</v>
      </c>
      <c r="E7" s="333">
        <v>22172</v>
      </c>
      <c r="F7" s="401">
        <f t="shared" si="0"/>
        <v>535</v>
      </c>
      <c r="G7" s="334">
        <v>70</v>
      </c>
      <c r="H7" s="335"/>
      <c r="I7" s="335">
        <v>59</v>
      </c>
      <c r="J7" s="335"/>
      <c r="K7" s="335">
        <v>70</v>
      </c>
      <c r="L7" s="335"/>
      <c r="M7" s="335">
        <v>48</v>
      </c>
      <c r="N7" s="335"/>
      <c r="O7" s="335">
        <v>88</v>
      </c>
      <c r="P7" s="335">
        <v>88</v>
      </c>
      <c r="Q7" s="335">
        <v>112</v>
      </c>
      <c r="R7" s="336"/>
    </row>
    <row r="8" spans="1:20" ht="10.5">
      <c r="A8" s="332" t="s">
        <v>154</v>
      </c>
      <c r="B8" s="332" t="s">
        <v>155</v>
      </c>
      <c r="C8" s="332" t="s">
        <v>147</v>
      </c>
      <c r="D8" s="332" t="s">
        <v>147</v>
      </c>
      <c r="E8" s="333">
        <v>22851</v>
      </c>
      <c r="F8" s="401">
        <f t="shared" si="0"/>
        <v>838</v>
      </c>
      <c r="G8" s="334">
        <v>88</v>
      </c>
      <c r="H8" s="335"/>
      <c r="I8" s="335">
        <v>77</v>
      </c>
      <c r="J8" s="335"/>
      <c r="K8" s="335">
        <v>196</v>
      </c>
      <c r="L8" s="335"/>
      <c r="M8" s="335">
        <v>119</v>
      </c>
      <c r="N8" s="335"/>
      <c r="O8" s="335">
        <v>179</v>
      </c>
      <c r="P8" s="335"/>
      <c r="Q8" s="335">
        <v>179</v>
      </c>
      <c r="R8" s="336"/>
    </row>
    <row r="9" spans="1:20" ht="11" thickBot="1">
      <c r="A9" s="338" t="s">
        <v>8</v>
      </c>
      <c r="B9" s="339" t="s">
        <v>131</v>
      </c>
      <c r="C9" s="339"/>
      <c r="D9" s="339" t="s">
        <v>9</v>
      </c>
      <c r="E9" s="340">
        <v>48854</v>
      </c>
      <c r="F9" s="401">
        <f t="shared" si="0"/>
        <v>533</v>
      </c>
      <c r="G9" s="341">
        <v>0</v>
      </c>
      <c r="H9" s="341">
        <v>0</v>
      </c>
      <c r="I9" s="341">
        <v>0</v>
      </c>
      <c r="J9" s="342">
        <v>0</v>
      </c>
      <c r="K9" s="341">
        <v>0</v>
      </c>
      <c r="L9" s="341"/>
      <c r="M9" s="341">
        <v>97</v>
      </c>
      <c r="N9" s="341"/>
      <c r="O9" s="341">
        <v>214</v>
      </c>
      <c r="P9" s="341">
        <v>0</v>
      </c>
      <c r="Q9" s="341">
        <v>222</v>
      </c>
      <c r="R9" s="341"/>
      <c r="S9" s="343"/>
      <c r="T9" s="344" t="s">
        <v>132</v>
      </c>
    </row>
    <row r="10" spans="1:20" ht="10.5">
      <c r="A10" s="345" t="s">
        <v>133</v>
      </c>
      <c r="B10" s="345" t="s">
        <v>134</v>
      </c>
      <c r="C10" s="345"/>
      <c r="D10" s="345" t="s">
        <v>29</v>
      </c>
      <c r="E10" s="346">
        <v>48855</v>
      </c>
      <c r="F10" s="401">
        <f t="shared" si="0"/>
        <v>899</v>
      </c>
      <c r="G10" s="347"/>
      <c r="H10" s="347"/>
      <c r="I10" s="347"/>
      <c r="J10" s="348"/>
      <c r="K10" s="347"/>
      <c r="L10" s="347"/>
      <c r="M10" s="347">
        <v>466</v>
      </c>
      <c r="N10" s="347"/>
      <c r="O10" s="347">
        <v>222</v>
      </c>
      <c r="P10" s="347"/>
      <c r="Q10" s="347">
        <v>211</v>
      </c>
      <c r="R10" s="347"/>
      <c r="T10" s="348" t="s">
        <v>132</v>
      </c>
    </row>
    <row r="11" spans="1:20" ht="10.5">
      <c r="A11" s="345" t="s">
        <v>135</v>
      </c>
      <c r="B11" s="345" t="s">
        <v>136</v>
      </c>
      <c r="C11" s="345"/>
      <c r="D11" s="345" t="s">
        <v>31</v>
      </c>
      <c r="E11" s="346">
        <v>48856</v>
      </c>
      <c r="F11" s="401">
        <f t="shared" si="0"/>
        <v>209</v>
      </c>
      <c r="G11" s="347"/>
      <c r="H11" s="347"/>
      <c r="I11" s="347"/>
      <c r="J11" s="348"/>
      <c r="K11" s="347"/>
      <c r="L11" s="347"/>
      <c r="M11" s="347">
        <v>61</v>
      </c>
      <c r="N11" s="347"/>
      <c r="O11" s="347">
        <v>72</v>
      </c>
      <c r="P11" s="347"/>
      <c r="Q11" s="347">
        <v>76</v>
      </c>
      <c r="R11" s="347"/>
      <c r="T11" s="348" t="s">
        <v>132</v>
      </c>
    </row>
    <row r="12" spans="1:20" ht="10.5">
      <c r="A12" s="349" t="s">
        <v>137</v>
      </c>
      <c r="B12" s="350" t="s">
        <v>138</v>
      </c>
      <c r="C12" s="351"/>
      <c r="D12" s="345" t="s">
        <v>33</v>
      </c>
      <c r="E12" s="352">
        <v>45991</v>
      </c>
      <c r="F12" s="401">
        <f t="shared" si="0"/>
        <v>508</v>
      </c>
      <c r="G12" s="353">
        <v>66</v>
      </c>
      <c r="H12" s="354"/>
      <c r="I12" s="354">
        <v>47</v>
      </c>
      <c r="J12" s="354"/>
      <c r="K12" s="354">
        <v>143</v>
      </c>
      <c r="L12" s="354"/>
      <c r="M12" s="354">
        <v>88</v>
      </c>
      <c r="N12" s="354"/>
      <c r="O12" s="354"/>
      <c r="P12" s="354"/>
      <c r="Q12" s="354">
        <v>164</v>
      </c>
      <c r="R12" s="354"/>
    </row>
    <row r="13" spans="1:20" ht="10.5">
      <c r="A13" s="332" t="s">
        <v>11</v>
      </c>
      <c r="B13" s="332" t="s">
        <v>156</v>
      </c>
      <c r="C13" s="332" t="s">
        <v>147</v>
      </c>
      <c r="D13" s="332" t="s">
        <v>12</v>
      </c>
      <c r="E13" s="333">
        <v>22855</v>
      </c>
      <c r="F13" s="401">
        <f t="shared" si="0"/>
        <v>1762</v>
      </c>
      <c r="G13" s="335">
        <v>527</v>
      </c>
      <c r="H13" s="335"/>
      <c r="I13" s="335">
        <v>0</v>
      </c>
      <c r="J13" s="335"/>
      <c r="K13" s="335">
        <v>330</v>
      </c>
      <c r="L13" s="335"/>
      <c r="M13" s="335">
        <v>253</v>
      </c>
      <c r="N13" s="335"/>
      <c r="O13" s="335">
        <v>349</v>
      </c>
      <c r="P13" s="335"/>
      <c r="Q13" s="335">
        <v>303</v>
      </c>
      <c r="R13" s="336"/>
    </row>
    <row r="14" spans="1:20" ht="10.5">
      <c r="A14" s="332" t="s">
        <v>157</v>
      </c>
      <c r="B14" s="332" t="s">
        <v>158</v>
      </c>
      <c r="C14" s="332" t="s">
        <v>147</v>
      </c>
      <c r="D14" s="332" t="s">
        <v>147</v>
      </c>
      <c r="E14" s="355">
        <v>22857</v>
      </c>
      <c r="F14" s="401">
        <f t="shared" si="0"/>
        <v>7207</v>
      </c>
      <c r="G14" s="335">
        <v>615</v>
      </c>
      <c r="H14" s="335">
        <v>673</v>
      </c>
      <c r="I14" s="335">
        <v>635</v>
      </c>
      <c r="J14" s="322">
        <v>797</v>
      </c>
      <c r="K14" s="335">
        <v>825</v>
      </c>
      <c r="L14" s="335">
        <v>680</v>
      </c>
      <c r="M14" s="335">
        <v>605</v>
      </c>
      <c r="N14" s="335"/>
      <c r="O14" s="335">
        <v>930</v>
      </c>
      <c r="P14" s="335">
        <v>516</v>
      </c>
      <c r="Q14" s="335">
        <v>931</v>
      </c>
      <c r="R14" s="336"/>
    </row>
    <row r="15" spans="1:20" ht="10.5">
      <c r="A15" s="332" t="s">
        <v>159</v>
      </c>
      <c r="B15" s="332" t="s">
        <v>160</v>
      </c>
      <c r="C15" s="332" t="s">
        <v>147</v>
      </c>
      <c r="D15" s="332" t="s">
        <v>147</v>
      </c>
      <c r="E15" s="355">
        <v>22859</v>
      </c>
      <c r="F15" s="401">
        <f t="shared" si="0"/>
        <v>2977</v>
      </c>
      <c r="G15" s="335">
        <v>217</v>
      </c>
      <c r="H15" s="335">
        <v>217</v>
      </c>
      <c r="I15" s="335">
        <v>180</v>
      </c>
      <c r="J15" s="322">
        <v>300</v>
      </c>
      <c r="K15" s="335">
        <v>387</v>
      </c>
      <c r="L15" s="335">
        <v>291</v>
      </c>
      <c r="M15" s="335">
        <v>276</v>
      </c>
      <c r="N15" s="335">
        <v>420</v>
      </c>
      <c r="O15" s="335"/>
      <c r="P15" s="335">
        <v>229</v>
      </c>
      <c r="Q15" s="335">
        <v>460</v>
      </c>
      <c r="R15" s="336"/>
    </row>
    <row r="16" spans="1:20" ht="10.5">
      <c r="A16" s="332" t="s">
        <v>161</v>
      </c>
      <c r="B16" s="332" t="s">
        <v>162</v>
      </c>
      <c r="C16" s="332" t="s">
        <v>147</v>
      </c>
      <c r="D16" s="332" t="s">
        <v>14</v>
      </c>
      <c r="E16" s="333">
        <v>24956</v>
      </c>
      <c r="F16" s="401">
        <f t="shared" si="0"/>
        <v>1352</v>
      </c>
      <c r="G16" s="334">
        <v>215</v>
      </c>
      <c r="H16" s="335"/>
      <c r="I16" s="335">
        <v>163</v>
      </c>
      <c r="J16" s="335"/>
      <c r="K16" s="335">
        <v>409</v>
      </c>
      <c r="L16" s="335"/>
      <c r="M16" s="335">
        <v>154</v>
      </c>
      <c r="N16" s="335"/>
      <c r="O16" s="335">
        <v>209</v>
      </c>
      <c r="P16" s="335"/>
      <c r="Q16" s="335">
        <v>202</v>
      </c>
      <c r="R16" s="336"/>
    </row>
    <row r="17" spans="1:153" ht="10.5">
      <c r="A17" s="332" t="s">
        <v>163</v>
      </c>
      <c r="B17" s="332" t="s">
        <v>164</v>
      </c>
      <c r="C17" s="332" t="s">
        <v>147</v>
      </c>
      <c r="D17" s="332" t="s">
        <v>7</v>
      </c>
      <c r="E17" s="333">
        <v>26132</v>
      </c>
      <c r="F17" s="401">
        <f t="shared" si="0"/>
        <v>764</v>
      </c>
      <c r="G17" s="334">
        <v>127</v>
      </c>
      <c r="H17" s="335"/>
      <c r="I17" s="356">
        <v>104</v>
      </c>
      <c r="J17" s="335"/>
      <c r="K17" s="335">
        <v>142</v>
      </c>
      <c r="L17" s="335"/>
      <c r="M17" s="335">
        <v>123</v>
      </c>
      <c r="N17" s="335"/>
      <c r="O17" s="335">
        <v>105</v>
      </c>
      <c r="P17" s="335"/>
      <c r="Q17" s="335">
        <v>163</v>
      </c>
      <c r="R17" s="336"/>
    </row>
    <row r="18" spans="1:153" ht="10.5">
      <c r="A18" s="332" t="s">
        <v>165</v>
      </c>
      <c r="B18" s="332" t="s">
        <v>166</v>
      </c>
      <c r="C18" s="332" t="s">
        <v>147</v>
      </c>
      <c r="D18" s="332" t="s">
        <v>41</v>
      </c>
      <c r="E18" s="333">
        <v>27660</v>
      </c>
      <c r="F18" s="401">
        <f t="shared" si="0"/>
        <v>223</v>
      </c>
      <c r="G18" s="334">
        <v>30</v>
      </c>
      <c r="H18" s="335"/>
      <c r="I18" s="335">
        <v>15</v>
      </c>
      <c r="J18" s="335"/>
      <c r="K18" s="335">
        <v>46</v>
      </c>
      <c r="L18" s="335"/>
      <c r="M18" s="335">
        <v>31</v>
      </c>
      <c r="N18" s="335"/>
      <c r="O18" s="335">
        <v>46</v>
      </c>
      <c r="P18" s="335"/>
      <c r="Q18" s="335">
        <v>55</v>
      </c>
      <c r="R18" s="336"/>
    </row>
    <row r="19" spans="1:153" ht="10.5">
      <c r="A19" s="357"/>
      <c r="B19" s="358" t="s">
        <v>139</v>
      </c>
      <c r="C19" s="358"/>
      <c r="D19" s="358"/>
      <c r="E19" s="359"/>
      <c r="F19" s="402">
        <f>SUM(G19:R19)</f>
        <v>24471.1</v>
      </c>
      <c r="G19" s="360">
        <v>3102</v>
      </c>
      <c r="H19" s="360">
        <v>1313.9</v>
      </c>
      <c r="I19" s="360">
        <v>2438.5</v>
      </c>
      <c r="J19" s="360">
        <v>1421.7</v>
      </c>
      <c r="K19" s="360">
        <v>3559</v>
      </c>
      <c r="L19" s="360">
        <v>1252</v>
      </c>
      <c r="M19" s="360">
        <v>2832</v>
      </c>
      <c r="N19" s="360">
        <v>420</v>
      </c>
      <c r="O19" s="360">
        <v>2898</v>
      </c>
      <c r="P19" s="360">
        <v>1350</v>
      </c>
      <c r="Q19" s="360">
        <v>3571</v>
      </c>
      <c r="R19" s="360">
        <v>313</v>
      </c>
    </row>
    <row r="20" spans="1:153" ht="10.5">
      <c r="A20" s="361"/>
      <c r="B20" s="362"/>
      <c r="C20" s="362"/>
      <c r="D20" s="362"/>
      <c r="E20" s="363"/>
      <c r="F20" s="364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</row>
    <row r="21" spans="1:153" ht="10.5">
      <c r="A21" s="361"/>
      <c r="B21" s="362"/>
      <c r="C21" s="362"/>
      <c r="D21" s="362"/>
      <c r="E21" s="363"/>
      <c r="F21" s="364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</row>
    <row r="22" spans="1:153" ht="21">
      <c r="A22" s="362" t="s">
        <v>263</v>
      </c>
      <c r="C22" s="362"/>
      <c r="D22" s="362"/>
      <c r="E22" s="363"/>
      <c r="F22" s="474" t="s">
        <v>276</v>
      </c>
      <c r="G22" s="365"/>
      <c r="H22" s="365"/>
      <c r="I22" s="365"/>
      <c r="J22" s="365"/>
      <c r="K22" s="365"/>
      <c r="L22" s="365"/>
      <c r="M22" s="365"/>
      <c r="N22" s="365"/>
      <c r="O22" s="365"/>
      <c r="P22" s="365"/>
      <c r="Q22" s="365"/>
      <c r="R22" s="365"/>
    </row>
    <row r="23" spans="1:153" ht="10.5">
      <c r="A23" s="332" t="s">
        <v>171</v>
      </c>
      <c r="B23" s="332" t="s">
        <v>172</v>
      </c>
      <c r="C23" s="332" t="s">
        <v>147</v>
      </c>
      <c r="D23" s="332" t="s">
        <v>54</v>
      </c>
      <c r="E23" s="333">
        <v>22845</v>
      </c>
      <c r="F23" s="397">
        <f t="shared" ref="F23:F34" si="1">SUM(G23:R23)</f>
        <v>1965</v>
      </c>
      <c r="G23" s="336">
        <v>117</v>
      </c>
      <c r="H23" s="336"/>
      <c r="I23" s="336">
        <v>76</v>
      </c>
      <c r="J23" s="347"/>
      <c r="K23" s="336">
        <v>452</v>
      </c>
      <c r="L23" s="336"/>
      <c r="M23" s="336">
        <v>349</v>
      </c>
      <c r="N23" s="336"/>
      <c r="O23" s="336"/>
      <c r="P23" s="336">
        <v>471</v>
      </c>
      <c r="Q23" s="336">
        <v>500</v>
      </c>
      <c r="R23" s="336"/>
    </row>
    <row r="24" spans="1:153" ht="10.5">
      <c r="A24" s="332" t="s">
        <v>141</v>
      </c>
      <c r="B24" s="332" t="s">
        <v>142</v>
      </c>
      <c r="C24" s="332"/>
      <c r="D24" s="332" t="s">
        <v>49</v>
      </c>
      <c r="E24" s="337">
        <v>48859</v>
      </c>
      <c r="F24" s="397">
        <f>SUM(G24:R24)</f>
        <v>1321</v>
      </c>
      <c r="G24" s="335"/>
      <c r="H24" s="335"/>
      <c r="I24" s="335"/>
      <c r="K24" s="335"/>
      <c r="L24" s="335"/>
      <c r="M24" s="335">
        <v>349</v>
      </c>
      <c r="N24" s="335"/>
      <c r="O24" s="335">
        <v>469</v>
      </c>
      <c r="P24" s="335"/>
      <c r="Q24" s="335">
        <v>503</v>
      </c>
      <c r="R24" s="336"/>
      <c r="T24" s="322" t="s">
        <v>132</v>
      </c>
    </row>
    <row r="25" spans="1:153" ht="10.5">
      <c r="A25" s="332" t="s">
        <v>46</v>
      </c>
      <c r="B25" s="332" t="s">
        <v>143</v>
      </c>
      <c r="C25" s="332"/>
      <c r="D25" s="332" t="s">
        <v>47</v>
      </c>
      <c r="E25" s="337">
        <v>48867</v>
      </c>
      <c r="F25" s="397">
        <f t="shared" si="1"/>
        <v>1072</v>
      </c>
      <c r="G25" s="335"/>
      <c r="H25" s="335"/>
      <c r="I25" s="335"/>
      <c r="K25" s="335"/>
      <c r="L25" s="335"/>
      <c r="M25" s="335">
        <v>278</v>
      </c>
      <c r="N25" s="335"/>
      <c r="O25" s="335">
        <v>412</v>
      </c>
      <c r="P25" s="335"/>
      <c r="Q25" s="335">
        <v>382</v>
      </c>
      <c r="R25" s="336"/>
      <c r="T25" s="322" t="s">
        <v>132</v>
      </c>
    </row>
    <row r="26" spans="1:153" ht="10.5">
      <c r="A26" s="332" t="s">
        <v>173</v>
      </c>
      <c r="B26" s="332" t="s">
        <v>174</v>
      </c>
      <c r="C26" s="332" t="s">
        <v>147</v>
      </c>
      <c r="D26" s="332" t="s">
        <v>57</v>
      </c>
      <c r="E26" s="355">
        <v>22847</v>
      </c>
      <c r="F26" s="397">
        <f t="shared" si="1"/>
        <v>5956</v>
      </c>
      <c r="G26" s="336">
        <v>313</v>
      </c>
      <c r="H26" s="336">
        <v>49</v>
      </c>
      <c r="I26" s="347">
        <v>102</v>
      </c>
      <c r="J26" s="322">
        <v>619</v>
      </c>
      <c r="K26" s="336">
        <v>907</v>
      </c>
      <c r="L26" s="336">
        <v>623</v>
      </c>
      <c r="M26" s="336">
        <v>742</v>
      </c>
      <c r="N26" s="336">
        <v>1036</v>
      </c>
      <c r="O26" s="336"/>
      <c r="P26" s="336">
        <v>535</v>
      </c>
      <c r="Q26" s="336">
        <v>1030</v>
      </c>
      <c r="R26" s="336"/>
    </row>
    <row r="27" spans="1:153" ht="10.5">
      <c r="A27" s="332" t="s">
        <v>175</v>
      </c>
      <c r="B27" s="332" t="s">
        <v>176</v>
      </c>
      <c r="C27" s="332" t="s">
        <v>147</v>
      </c>
      <c r="D27" s="332" t="s">
        <v>64</v>
      </c>
      <c r="E27" s="355">
        <v>22849</v>
      </c>
      <c r="F27" s="397">
        <f t="shared" si="1"/>
        <v>2623</v>
      </c>
      <c r="G27" s="336">
        <v>158</v>
      </c>
      <c r="H27" s="336">
        <v>76</v>
      </c>
      <c r="I27" s="347">
        <v>161</v>
      </c>
      <c r="J27" s="322">
        <v>238</v>
      </c>
      <c r="K27" s="336">
        <v>441</v>
      </c>
      <c r="L27" s="336">
        <v>337</v>
      </c>
      <c r="M27" s="336">
        <v>378</v>
      </c>
      <c r="N27" s="336"/>
      <c r="O27" s="336"/>
      <c r="P27" s="336">
        <v>295</v>
      </c>
      <c r="Q27" s="336">
        <v>539</v>
      </c>
      <c r="R27" s="336"/>
    </row>
    <row r="28" spans="1:153" s="321" customFormat="1" ht="10.5">
      <c r="A28" s="332" t="s">
        <v>177</v>
      </c>
      <c r="B28" s="332" t="s">
        <v>178</v>
      </c>
      <c r="C28" s="332" t="s">
        <v>147</v>
      </c>
      <c r="D28" s="332" t="s">
        <v>55</v>
      </c>
      <c r="E28" s="333">
        <v>22863</v>
      </c>
      <c r="F28" s="397">
        <f t="shared" si="1"/>
        <v>1458</v>
      </c>
      <c r="G28" s="336">
        <v>118</v>
      </c>
      <c r="H28" s="336"/>
      <c r="I28" s="336">
        <v>92</v>
      </c>
      <c r="J28" s="347"/>
      <c r="K28" s="336">
        <v>286</v>
      </c>
      <c r="L28" s="336"/>
      <c r="M28" s="336">
        <v>167</v>
      </c>
      <c r="N28" s="336"/>
      <c r="O28" s="336">
        <v>253</v>
      </c>
      <c r="P28" s="336">
        <v>253</v>
      </c>
      <c r="Q28" s="336">
        <v>289</v>
      </c>
      <c r="R28" s="336"/>
      <c r="T28" s="322"/>
      <c r="U28" s="322"/>
      <c r="V28" s="322"/>
      <c r="W28" s="322"/>
      <c r="X28" s="322"/>
      <c r="Y28" s="322"/>
      <c r="Z28" s="322"/>
      <c r="AA28" s="322"/>
      <c r="AB28" s="322"/>
      <c r="AC28" s="322"/>
      <c r="AD28" s="322"/>
      <c r="AE28" s="322"/>
      <c r="AF28" s="322"/>
      <c r="AG28" s="322"/>
      <c r="AH28" s="322"/>
      <c r="AI28" s="322"/>
      <c r="AJ28" s="322"/>
      <c r="AK28" s="322"/>
      <c r="AL28" s="322"/>
      <c r="AM28" s="322"/>
      <c r="AN28" s="322"/>
      <c r="AO28" s="322"/>
      <c r="AP28" s="322"/>
      <c r="AQ28" s="322"/>
      <c r="AR28" s="322"/>
      <c r="AS28" s="322"/>
      <c r="AT28" s="322"/>
      <c r="AU28" s="322"/>
      <c r="AV28" s="322"/>
      <c r="AW28" s="322"/>
      <c r="AX28" s="322"/>
      <c r="AY28" s="322"/>
      <c r="AZ28" s="322"/>
      <c r="BA28" s="322"/>
      <c r="BB28" s="322"/>
      <c r="BC28" s="322"/>
      <c r="BD28" s="322"/>
      <c r="BE28" s="322"/>
      <c r="BF28" s="322"/>
      <c r="BG28" s="322"/>
      <c r="BH28" s="322"/>
      <c r="BI28" s="322"/>
      <c r="BJ28" s="322"/>
      <c r="BK28" s="322"/>
      <c r="BL28" s="322"/>
      <c r="BM28" s="322"/>
      <c r="BN28" s="322"/>
      <c r="BO28" s="322"/>
      <c r="BP28" s="322"/>
      <c r="BQ28" s="322"/>
      <c r="BR28" s="322"/>
      <c r="BS28" s="322"/>
      <c r="BT28" s="322"/>
      <c r="BU28" s="322"/>
      <c r="BV28" s="322"/>
      <c r="BW28" s="322"/>
      <c r="BX28" s="322"/>
      <c r="BY28" s="322"/>
      <c r="BZ28" s="322"/>
      <c r="CA28" s="322"/>
      <c r="CB28" s="322"/>
      <c r="CC28" s="322"/>
      <c r="CD28" s="322"/>
      <c r="CE28" s="322"/>
      <c r="CF28" s="322"/>
      <c r="CG28" s="322"/>
      <c r="CH28" s="322"/>
      <c r="CI28" s="322"/>
      <c r="CJ28" s="322"/>
      <c r="CK28" s="322"/>
      <c r="CL28" s="322"/>
      <c r="CM28" s="322"/>
      <c r="CN28" s="322"/>
      <c r="CO28" s="322"/>
      <c r="CP28" s="322"/>
      <c r="CQ28" s="322"/>
      <c r="CR28" s="322"/>
      <c r="CS28" s="322"/>
      <c r="CT28" s="322"/>
      <c r="CU28" s="322"/>
      <c r="CV28" s="322"/>
      <c r="CW28" s="322"/>
      <c r="CX28" s="322"/>
      <c r="CY28" s="322"/>
      <c r="CZ28" s="322"/>
      <c r="DA28" s="322"/>
      <c r="DB28" s="322"/>
      <c r="DC28" s="322"/>
      <c r="DD28" s="322"/>
      <c r="DE28" s="322"/>
      <c r="DF28" s="322"/>
      <c r="DG28" s="322"/>
      <c r="DH28" s="322"/>
      <c r="DI28" s="322"/>
      <c r="DJ28" s="322"/>
      <c r="DK28" s="322"/>
      <c r="DL28" s="322"/>
      <c r="DM28" s="322"/>
      <c r="DN28" s="322"/>
      <c r="DO28" s="322"/>
      <c r="DP28" s="322"/>
      <c r="DQ28" s="322"/>
      <c r="DR28" s="322"/>
      <c r="DS28" s="322"/>
      <c r="DT28" s="322"/>
      <c r="DU28" s="322"/>
      <c r="DV28" s="322"/>
      <c r="DW28" s="322"/>
      <c r="DX28" s="322"/>
      <c r="DY28" s="322"/>
      <c r="DZ28" s="322"/>
      <c r="EA28" s="322"/>
      <c r="EB28" s="322"/>
      <c r="EC28" s="322"/>
      <c r="ED28" s="322"/>
      <c r="EE28" s="322"/>
      <c r="EF28" s="322"/>
      <c r="EG28" s="322"/>
      <c r="EH28" s="322"/>
      <c r="EI28" s="322"/>
      <c r="EJ28" s="322"/>
      <c r="EK28" s="322"/>
      <c r="EL28" s="322"/>
      <c r="EM28" s="322"/>
      <c r="EN28" s="322"/>
      <c r="EO28" s="322"/>
      <c r="EP28" s="322"/>
      <c r="EQ28" s="322"/>
      <c r="ER28" s="322"/>
      <c r="ES28" s="322"/>
      <c r="ET28" s="322"/>
      <c r="EU28" s="322"/>
      <c r="EV28" s="322"/>
      <c r="EW28" s="322"/>
    </row>
    <row r="29" spans="1:153" s="321" customFormat="1" ht="10.5">
      <c r="A29" s="332" t="s">
        <v>179</v>
      </c>
      <c r="B29" s="332" t="s">
        <v>180</v>
      </c>
      <c r="C29" s="332" t="s">
        <v>147</v>
      </c>
      <c r="D29" s="332" t="s">
        <v>147</v>
      </c>
      <c r="E29" s="355">
        <v>22865</v>
      </c>
      <c r="F29" s="397">
        <f t="shared" si="1"/>
        <v>7352</v>
      </c>
      <c r="G29" s="336">
        <v>441</v>
      </c>
      <c r="H29" s="336">
        <v>155</v>
      </c>
      <c r="I29" s="347">
        <v>83</v>
      </c>
      <c r="J29" s="322">
        <v>795</v>
      </c>
      <c r="K29" s="336">
        <v>376</v>
      </c>
      <c r="L29" s="336">
        <v>2139</v>
      </c>
      <c r="M29" s="336">
        <v>1043</v>
      </c>
      <c r="N29" s="336">
        <v>769</v>
      </c>
      <c r="O29" s="336"/>
      <c r="P29" s="336">
        <v>532</v>
      </c>
      <c r="Q29" s="336">
        <v>1019</v>
      </c>
      <c r="R29" s="336"/>
      <c r="T29" s="322"/>
      <c r="U29" s="322"/>
      <c r="V29" s="322"/>
      <c r="W29" s="322"/>
      <c r="X29" s="322"/>
      <c r="Y29" s="322"/>
      <c r="Z29" s="322"/>
      <c r="AA29" s="322"/>
      <c r="AB29" s="322"/>
      <c r="AC29" s="322"/>
      <c r="AD29" s="322"/>
      <c r="AE29" s="322"/>
      <c r="AF29" s="322"/>
      <c r="AG29" s="322"/>
      <c r="AH29" s="322"/>
      <c r="AI29" s="322"/>
      <c r="AJ29" s="322"/>
      <c r="AK29" s="322"/>
      <c r="AL29" s="322"/>
      <c r="AM29" s="322"/>
      <c r="AN29" s="322"/>
      <c r="AO29" s="322"/>
      <c r="AP29" s="322"/>
      <c r="AQ29" s="322"/>
      <c r="AR29" s="322"/>
      <c r="AS29" s="322"/>
      <c r="AT29" s="322"/>
      <c r="AU29" s="322"/>
      <c r="AV29" s="322"/>
      <c r="AW29" s="322"/>
      <c r="AX29" s="322"/>
      <c r="AY29" s="322"/>
      <c r="AZ29" s="322"/>
      <c r="BA29" s="322"/>
      <c r="BB29" s="322"/>
      <c r="BC29" s="322"/>
      <c r="BD29" s="322"/>
      <c r="BE29" s="322"/>
      <c r="BF29" s="322"/>
      <c r="BG29" s="322"/>
      <c r="BH29" s="322"/>
      <c r="BI29" s="322"/>
      <c r="BJ29" s="322"/>
      <c r="BK29" s="322"/>
      <c r="BL29" s="322"/>
      <c r="BM29" s="322"/>
      <c r="BN29" s="322"/>
      <c r="BO29" s="322"/>
      <c r="BP29" s="322"/>
      <c r="BQ29" s="322"/>
      <c r="BR29" s="322"/>
      <c r="BS29" s="322"/>
      <c r="BT29" s="322"/>
      <c r="BU29" s="322"/>
      <c r="BV29" s="322"/>
      <c r="BW29" s="322"/>
      <c r="BX29" s="322"/>
      <c r="BY29" s="322"/>
      <c r="BZ29" s="322"/>
      <c r="CA29" s="322"/>
      <c r="CB29" s="322"/>
      <c r="CC29" s="322"/>
      <c r="CD29" s="322"/>
      <c r="CE29" s="322"/>
      <c r="CF29" s="322"/>
      <c r="CG29" s="322"/>
      <c r="CH29" s="322"/>
      <c r="CI29" s="322"/>
      <c r="CJ29" s="322"/>
      <c r="CK29" s="322"/>
      <c r="CL29" s="322"/>
      <c r="CM29" s="322"/>
      <c r="CN29" s="322"/>
      <c r="CO29" s="322"/>
      <c r="CP29" s="322"/>
      <c r="CQ29" s="322"/>
      <c r="CR29" s="322"/>
      <c r="CS29" s="322"/>
      <c r="CT29" s="322"/>
      <c r="CU29" s="322"/>
      <c r="CV29" s="322"/>
      <c r="CW29" s="322"/>
      <c r="CX29" s="322"/>
      <c r="CY29" s="322"/>
      <c r="CZ29" s="322"/>
      <c r="DA29" s="322"/>
      <c r="DB29" s="322"/>
      <c r="DC29" s="322"/>
      <c r="DD29" s="322"/>
      <c r="DE29" s="322"/>
      <c r="DF29" s="322"/>
      <c r="DG29" s="322"/>
      <c r="DH29" s="322"/>
      <c r="DI29" s="322"/>
      <c r="DJ29" s="322"/>
      <c r="DK29" s="322"/>
      <c r="DL29" s="322"/>
      <c r="DM29" s="322"/>
      <c r="DN29" s="322"/>
      <c r="DO29" s="322"/>
      <c r="DP29" s="322"/>
      <c r="DQ29" s="322"/>
      <c r="DR29" s="322"/>
      <c r="DS29" s="322"/>
      <c r="DT29" s="322"/>
      <c r="DU29" s="322"/>
      <c r="DV29" s="322"/>
      <c r="DW29" s="322"/>
      <c r="DX29" s="322"/>
      <c r="DY29" s="322"/>
      <c r="DZ29" s="322"/>
      <c r="EA29" s="322"/>
      <c r="EB29" s="322"/>
      <c r="EC29" s="322"/>
      <c r="ED29" s="322"/>
      <c r="EE29" s="322"/>
      <c r="EF29" s="322"/>
      <c r="EG29" s="322"/>
      <c r="EH29" s="322"/>
      <c r="EI29" s="322"/>
      <c r="EJ29" s="322"/>
      <c r="EK29" s="322"/>
      <c r="EL29" s="322"/>
      <c r="EM29" s="322"/>
      <c r="EN29" s="322"/>
      <c r="EO29" s="322"/>
      <c r="EP29" s="322"/>
      <c r="EQ29" s="322"/>
      <c r="ER29" s="322"/>
      <c r="ES29" s="322"/>
      <c r="ET29" s="322"/>
      <c r="EU29" s="322"/>
      <c r="EV29" s="322"/>
      <c r="EW29" s="322"/>
    </row>
    <row r="30" spans="1:153" s="321" customFormat="1" ht="10.5">
      <c r="A30" s="332" t="s">
        <v>182</v>
      </c>
      <c r="B30" s="332" t="s">
        <v>183</v>
      </c>
      <c r="C30" s="332" t="s">
        <v>147</v>
      </c>
      <c r="D30" s="332" t="s">
        <v>50</v>
      </c>
      <c r="E30" s="355">
        <v>22877</v>
      </c>
      <c r="F30" s="397">
        <f t="shared" si="1"/>
        <v>7548</v>
      </c>
      <c r="G30" s="336">
        <v>646</v>
      </c>
      <c r="H30" s="336">
        <v>709</v>
      </c>
      <c r="I30" s="347">
        <v>670</v>
      </c>
      <c r="J30" s="322">
        <v>825</v>
      </c>
      <c r="K30" s="336">
        <v>838</v>
      </c>
      <c r="L30" s="336">
        <v>697</v>
      </c>
      <c r="M30" s="336">
        <v>657</v>
      </c>
      <c r="N30" s="336">
        <v>963</v>
      </c>
      <c r="O30" s="336"/>
      <c r="P30" s="336">
        <v>533</v>
      </c>
      <c r="Q30" s="336">
        <v>1010</v>
      </c>
      <c r="R30" s="336"/>
      <c r="T30" s="322"/>
      <c r="U30" s="322"/>
      <c r="V30" s="322"/>
      <c r="W30" s="322"/>
      <c r="X30" s="322"/>
      <c r="Y30" s="322"/>
      <c r="Z30" s="322"/>
      <c r="AA30" s="322"/>
      <c r="AB30" s="322"/>
      <c r="AC30" s="322"/>
      <c r="AD30" s="322"/>
      <c r="AE30" s="322"/>
      <c r="AF30" s="322"/>
      <c r="AG30" s="322"/>
      <c r="AH30" s="322"/>
      <c r="AI30" s="322"/>
      <c r="AJ30" s="322"/>
      <c r="AK30" s="322"/>
      <c r="AL30" s="322"/>
      <c r="AM30" s="322"/>
      <c r="AN30" s="322"/>
      <c r="AO30" s="322"/>
      <c r="AP30" s="322"/>
      <c r="AQ30" s="322"/>
      <c r="AR30" s="322"/>
      <c r="AS30" s="322"/>
      <c r="AT30" s="322"/>
      <c r="AU30" s="322"/>
      <c r="AV30" s="322"/>
      <c r="AW30" s="322"/>
      <c r="AX30" s="322"/>
      <c r="AY30" s="322"/>
      <c r="AZ30" s="322"/>
      <c r="BA30" s="322"/>
      <c r="BB30" s="322"/>
      <c r="BC30" s="322"/>
      <c r="BD30" s="322"/>
      <c r="BE30" s="322"/>
      <c r="BF30" s="322"/>
      <c r="BG30" s="322"/>
      <c r="BH30" s="322"/>
      <c r="BI30" s="322"/>
      <c r="BJ30" s="322"/>
      <c r="BK30" s="322"/>
      <c r="BL30" s="322"/>
      <c r="BM30" s="322"/>
      <c r="BN30" s="322"/>
      <c r="BO30" s="322"/>
      <c r="BP30" s="322"/>
      <c r="BQ30" s="322"/>
      <c r="BR30" s="322"/>
      <c r="BS30" s="322"/>
      <c r="BT30" s="322"/>
      <c r="BU30" s="322"/>
      <c r="BV30" s="322"/>
      <c r="BW30" s="322"/>
      <c r="BX30" s="322"/>
      <c r="BY30" s="322"/>
      <c r="BZ30" s="322"/>
      <c r="CA30" s="322"/>
      <c r="CB30" s="322"/>
      <c r="CC30" s="322"/>
      <c r="CD30" s="322"/>
      <c r="CE30" s="322"/>
      <c r="CF30" s="322"/>
      <c r="CG30" s="322"/>
      <c r="CH30" s="322"/>
      <c r="CI30" s="322"/>
      <c r="CJ30" s="322"/>
      <c r="CK30" s="322"/>
      <c r="CL30" s="322"/>
      <c r="CM30" s="322"/>
      <c r="CN30" s="322"/>
      <c r="CO30" s="322"/>
      <c r="CP30" s="322"/>
      <c r="CQ30" s="322"/>
      <c r="CR30" s="322"/>
      <c r="CS30" s="322"/>
      <c r="CT30" s="322"/>
      <c r="CU30" s="322"/>
      <c r="CV30" s="322"/>
      <c r="CW30" s="322"/>
      <c r="CX30" s="322"/>
      <c r="CY30" s="322"/>
      <c r="CZ30" s="322"/>
      <c r="DA30" s="322"/>
      <c r="DB30" s="322"/>
      <c r="DC30" s="322"/>
      <c r="DD30" s="322"/>
      <c r="DE30" s="322"/>
      <c r="DF30" s="322"/>
      <c r="DG30" s="322"/>
      <c r="DH30" s="322"/>
      <c r="DI30" s="322"/>
      <c r="DJ30" s="322"/>
      <c r="DK30" s="322"/>
      <c r="DL30" s="322"/>
      <c r="DM30" s="322"/>
      <c r="DN30" s="322"/>
      <c r="DO30" s="322"/>
      <c r="DP30" s="322"/>
      <c r="DQ30" s="322"/>
      <c r="DR30" s="322"/>
      <c r="DS30" s="322"/>
      <c r="DT30" s="322"/>
      <c r="DU30" s="322"/>
      <c r="DV30" s="322"/>
      <c r="DW30" s="322"/>
      <c r="DX30" s="322"/>
      <c r="DY30" s="322"/>
      <c r="DZ30" s="322"/>
      <c r="EA30" s="322"/>
      <c r="EB30" s="322"/>
      <c r="EC30" s="322"/>
      <c r="ED30" s="322"/>
      <c r="EE30" s="322"/>
      <c r="EF30" s="322"/>
      <c r="EG30" s="322"/>
      <c r="EH30" s="322"/>
      <c r="EI30" s="322"/>
      <c r="EJ30" s="322"/>
      <c r="EK30" s="322"/>
      <c r="EL30" s="322"/>
      <c r="EM30" s="322"/>
      <c r="EN30" s="322"/>
      <c r="EO30" s="322"/>
      <c r="EP30" s="322"/>
      <c r="EQ30" s="322"/>
      <c r="ER30" s="322"/>
      <c r="ES30" s="322"/>
      <c r="ET30" s="322"/>
      <c r="EU30" s="322"/>
      <c r="EV30" s="322"/>
      <c r="EW30" s="322"/>
    </row>
    <row r="31" spans="1:153" s="321" customFormat="1" ht="10.5">
      <c r="A31" s="332" t="s">
        <v>184</v>
      </c>
      <c r="B31" s="332" t="s">
        <v>185</v>
      </c>
      <c r="C31" s="332" t="s">
        <v>147</v>
      </c>
      <c r="D31" s="332" t="s">
        <v>147</v>
      </c>
      <c r="E31" s="333">
        <v>30660</v>
      </c>
      <c r="F31" s="397">
        <f t="shared" si="1"/>
        <v>2832</v>
      </c>
      <c r="G31" s="336">
        <v>233</v>
      </c>
      <c r="H31" s="336"/>
      <c r="I31" s="336">
        <v>248</v>
      </c>
      <c r="J31" s="347"/>
      <c r="K31" s="336">
        <v>379</v>
      </c>
      <c r="L31" s="336"/>
      <c r="M31" s="336">
        <v>282</v>
      </c>
      <c r="N31" s="336">
        <v>536</v>
      </c>
      <c r="O31" s="336"/>
      <c r="P31" s="336">
        <v>417</v>
      </c>
      <c r="Q31" s="336">
        <v>282</v>
      </c>
      <c r="R31" s="336">
        <v>455</v>
      </c>
      <c r="T31" s="322"/>
      <c r="U31" s="322"/>
      <c r="V31" s="322"/>
      <c r="W31" s="322"/>
      <c r="X31" s="322"/>
      <c r="Y31" s="322"/>
      <c r="Z31" s="322"/>
      <c r="AA31" s="322"/>
      <c r="AB31" s="322"/>
      <c r="AC31" s="322"/>
      <c r="AD31" s="322"/>
      <c r="AE31" s="322"/>
      <c r="AF31" s="322"/>
      <c r="AG31" s="322"/>
      <c r="AH31" s="322"/>
      <c r="AI31" s="322"/>
      <c r="AJ31" s="322"/>
      <c r="AK31" s="322"/>
      <c r="AL31" s="322"/>
      <c r="AM31" s="322"/>
      <c r="AN31" s="322"/>
      <c r="AO31" s="322"/>
      <c r="AP31" s="322"/>
      <c r="AQ31" s="322"/>
      <c r="AR31" s="322"/>
      <c r="AS31" s="322"/>
      <c r="AT31" s="322"/>
      <c r="AU31" s="322"/>
      <c r="AV31" s="322"/>
      <c r="AW31" s="322"/>
      <c r="AX31" s="322"/>
      <c r="AY31" s="322"/>
      <c r="AZ31" s="322"/>
      <c r="BA31" s="322"/>
      <c r="BB31" s="322"/>
      <c r="BC31" s="322"/>
      <c r="BD31" s="322"/>
      <c r="BE31" s="322"/>
      <c r="BF31" s="322"/>
      <c r="BG31" s="322"/>
      <c r="BH31" s="322"/>
      <c r="BI31" s="322"/>
      <c r="BJ31" s="322"/>
      <c r="BK31" s="322"/>
      <c r="BL31" s="322"/>
      <c r="BM31" s="322"/>
      <c r="BN31" s="322"/>
      <c r="BO31" s="322"/>
      <c r="BP31" s="322"/>
      <c r="BQ31" s="322"/>
      <c r="BR31" s="322"/>
      <c r="BS31" s="322"/>
      <c r="BT31" s="322"/>
      <c r="BU31" s="322"/>
      <c r="BV31" s="322"/>
      <c r="BW31" s="322"/>
      <c r="BX31" s="322"/>
      <c r="BY31" s="322"/>
      <c r="BZ31" s="322"/>
      <c r="CA31" s="322"/>
      <c r="CB31" s="322"/>
      <c r="CC31" s="322"/>
      <c r="CD31" s="322"/>
      <c r="CE31" s="322"/>
      <c r="CF31" s="322"/>
      <c r="CG31" s="322"/>
      <c r="CH31" s="322"/>
      <c r="CI31" s="322"/>
      <c r="CJ31" s="322"/>
      <c r="CK31" s="322"/>
      <c r="CL31" s="322"/>
      <c r="CM31" s="322"/>
      <c r="CN31" s="322"/>
      <c r="CO31" s="322"/>
      <c r="CP31" s="322"/>
      <c r="CQ31" s="322"/>
      <c r="CR31" s="322"/>
      <c r="CS31" s="322"/>
      <c r="CT31" s="322"/>
      <c r="CU31" s="322"/>
      <c r="CV31" s="322"/>
      <c r="CW31" s="322"/>
      <c r="CX31" s="322"/>
      <c r="CY31" s="322"/>
      <c r="CZ31" s="322"/>
      <c r="DA31" s="322"/>
      <c r="DB31" s="322"/>
      <c r="DC31" s="322"/>
      <c r="DD31" s="322"/>
      <c r="DE31" s="322"/>
      <c r="DF31" s="322"/>
      <c r="DG31" s="322"/>
      <c r="DH31" s="322"/>
      <c r="DI31" s="322"/>
      <c r="DJ31" s="322"/>
      <c r="DK31" s="322"/>
      <c r="DL31" s="322"/>
      <c r="DM31" s="322"/>
      <c r="DN31" s="322"/>
      <c r="DO31" s="322"/>
      <c r="DP31" s="322"/>
      <c r="DQ31" s="322"/>
      <c r="DR31" s="322"/>
      <c r="DS31" s="322"/>
      <c r="DT31" s="322"/>
      <c r="DU31" s="322"/>
      <c r="DV31" s="322"/>
      <c r="DW31" s="322"/>
      <c r="DX31" s="322"/>
      <c r="DY31" s="322"/>
      <c r="DZ31" s="322"/>
      <c r="EA31" s="322"/>
      <c r="EB31" s="322"/>
      <c r="EC31" s="322"/>
      <c r="ED31" s="322"/>
      <c r="EE31" s="322"/>
      <c r="EF31" s="322"/>
      <c r="EG31" s="322"/>
      <c r="EH31" s="322"/>
      <c r="EI31" s="322"/>
      <c r="EJ31" s="322"/>
      <c r="EK31" s="322"/>
      <c r="EL31" s="322"/>
      <c r="EM31" s="322"/>
      <c r="EN31" s="322"/>
      <c r="EO31" s="322"/>
      <c r="EP31" s="322"/>
      <c r="EQ31" s="322"/>
      <c r="ER31" s="322"/>
      <c r="ES31" s="322"/>
      <c r="ET31" s="322"/>
      <c r="EU31" s="322"/>
      <c r="EV31" s="322"/>
      <c r="EW31" s="322"/>
    </row>
    <row r="32" spans="1:153" s="321" customFormat="1" ht="10.5">
      <c r="A32" s="332" t="s">
        <v>170</v>
      </c>
      <c r="B32" s="332" t="s">
        <v>186</v>
      </c>
      <c r="C32" s="332" t="s">
        <v>147</v>
      </c>
      <c r="D32" s="332" t="s">
        <v>70</v>
      </c>
      <c r="E32" s="333">
        <v>32568</v>
      </c>
      <c r="F32" s="397">
        <f t="shared" si="1"/>
        <v>2267</v>
      </c>
      <c r="G32" s="336">
        <v>280</v>
      </c>
      <c r="H32" s="336"/>
      <c r="I32" s="336">
        <v>288</v>
      </c>
      <c r="J32" s="347"/>
      <c r="K32" s="336">
        <v>424</v>
      </c>
      <c r="L32" s="336"/>
      <c r="M32" s="336">
        <v>356</v>
      </c>
      <c r="N32" s="336"/>
      <c r="O32" s="336"/>
      <c r="P32" s="336">
        <v>439</v>
      </c>
      <c r="Q32" s="336">
        <v>480</v>
      </c>
      <c r="R32" s="336"/>
      <c r="T32" s="322"/>
      <c r="U32" s="322"/>
      <c r="V32" s="322"/>
      <c r="W32" s="322"/>
      <c r="X32" s="322"/>
      <c r="Y32" s="322"/>
      <c r="Z32" s="322"/>
      <c r="AA32" s="322"/>
      <c r="AB32" s="322"/>
      <c r="AC32" s="322"/>
      <c r="AD32" s="322"/>
      <c r="AE32" s="322"/>
      <c r="AF32" s="322"/>
      <c r="AG32" s="322"/>
      <c r="AH32" s="322"/>
      <c r="AI32" s="322"/>
      <c r="AJ32" s="322"/>
      <c r="AK32" s="322"/>
      <c r="AL32" s="322"/>
      <c r="AM32" s="322"/>
      <c r="AN32" s="322"/>
      <c r="AO32" s="322"/>
      <c r="AP32" s="322"/>
      <c r="AQ32" s="322"/>
      <c r="AR32" s="322"/>
      <c r="AS32" s="322"/>
      <c r="AT32" s="322"/>
      <c r="AU32" s="322"/>
      <c r="AV32" s="322"/>
      <c r="AW32" s="322"/>
      <c r="AX32" s="322"/>
      <c r="AY32" s="322"/>
      <c r="AZ32" s="322"/>
      <c r="BA32" s="322"/>
      <c r="BB32" s="322"/>
      <c r="BC32" s="322"/>
      <c r="BD32" s="322"/>
      <c r="BE32" s="322"/>
      <c r="BF32" s="322"/>
      <c r="BG32" s="322"/>
      <c r="BH32" s="322"/>
      <c r="BI32" s="322"/>
      <c r="BJ32" s="322"/>
      <c r="BK32" s="322"/>
      <c r="BL32" s="322"/>
      <c r="BM32" s="322"/>
      <c r="BN32" s="322"/>
      <c r="BO32" s="322"/>
      <c r="BP32" s="322"/>
      <c r="BQ32" s="322"/>
      <c r="BR32" s="322"/>
      <c r="BS32" s="322"/>
      <c r="BT32" s="322"/>
      <c r="BU32" s="322"/>
      <c r="BV32" s="322"/>
      <c r="BW32" s="322"/>
      <c r="BX32" s="322"/>
      <c r="BY32" s="322"/>
      <c r="BZ32" s="322"/>
      <c r="CA32" s="322"/>
      <c r="CB32" s="322"/>
      <c r="CC32" s="322"/>
      <c r="CD32" s="322"/>
      <c r="CE32" s="322"/>
      <c r="CF32" s="322"/>
      <c r="CG32" s="322"/>
      <c r="CH32" s="322"/>
      <c r="CI32" s="322"/>
      <c r="CJ32" s="322"/>
      <c r="CK32" s="322"/>
      <c r="CL32" s="322"/>
      <c r="CM32" s="322"/>
      <c r="CN32" s="322"/>
      <c r="CO32" s="322"/>
      <c r="CP32" s="322"/>
      <c r="CQ32" s="322"/>
      <c r="CR32" s="322"/>
      <c r="CS32" s="322"/>
      <c r="CT32" s="322"/>
      <c r="CU32" s="322"/>
      <c r="CV32" s="322"/>
      <c r="CW32" s="322"/>
      <c r="CX32" s="322"/>
      <c r="CY32" s="322"/>
      <c r="CZ32" s="322"/>
      <c r="DA32" s="322"/>
      <c r="DB32" s="322"/>
      <c r="DC32" s="322"/>
      <c r="DD32" s="322"/>
      <c r="DE32" s="322"/>
      <c r="DF32" s="322"/>
      <c r="DG32" s="322"/>
      <c r="DH32" s="322"/>
      <c r="DI32" s="322"/>
      <c r="DJ32" s="322"/>
      <c r="DK32" s="322"/>
      <c r="DL32" s="322"/>
      <c r="DM32" s="322"/>
      <c r="DN32" s="322"/>
      <c r="DO32" s="322"/>
      <c r="DP32" s="322"/>
      <c r="DQ32" s="322"/>
      <c r="DR32" s="322"/>
      <c r="DS32" s="322"/>
      <c r="DT32" s="322"/>
      <c r="DU32" s="322"/>
      <c r="DV32" s="322"/>
      <c r="DW32" s="322"/>
      <c r="DX32" s="322"/>
      <c r="DY32" s="322"/>
      <c r="DZ32" s="322"/>
      <c r="EA32" s="322"/>
      <c r="EB32" s="322"/>
      <c r="EC32" s="322"/>
      <c r="ED32" s="322"/>
      <c r="EE32" s="322"/>
      <c r="EF32" s="322"/>
      <c r="EG32" s="322"/>
      <c r="EH32" s="322"/>
      <c r="EI32" s="322"/>
      <c r="EJ32" s="322"/>
      <c r="EK32" s="322"/>
      <c r="EL32" s="322"/>
      <c r="EM32" s="322"/>
      <c r="EN32" s="322"/>
      <c r="EO32" s="322"/>
      <c r="EP32" s="322"/>
      <c r="EQ32" s="322"/>
      <c r="ER32" s="322"/>
      <c r="ES32" s="322"/>
      <c r="ET32" s="322"/>
      <c r="EU32" s="322"/>
      <c r="EV32" s="322"/>
      <c r="EW32" s="322"/>
    </row>
    <row r="33" spans="1:153" s="321" customFormat="1" ht="10.5">
      <c r="A33" s="332" t="s">
        <v>261</v>
      </c>
      <c r="B33" s="332" t="s">
        <v>187</v>
      </c>
      <c r="C33" s="332" t="s">
        <v>147</v>
      </c>
      <c r="D33" s="332" t="s">
        <v>188</v>
      </c>
      <c r="E33" s="333">
        <v>34668</v>
      </c>
      <c r="F33" s="397">
        <f t="shared" si="1"/>
        <v>2287</v>
      </c>
      <c r="G33" s="336">
        <v>313</v>
      </c>
      <c r="H33" s="336"/>
      <c r="I33" s="336">
        <v>210</v>
      </c>
      <c r="J33" s="347"/>
      <c r="K33" s="336">
        <v>443</v>
      </c>
      <c r="L33" s="336"/>
      <c r="M33" s="336">
        <v>259</v>
      </c>
      <c r="N33" s="336"/>
      <c r="O33" s="336"/>
      <c r="P33" s="336">
        <v>504</v>
      </c>
      <c r="Q33" s="336">
        <v>558</v>
      </c>
      <c r="R33" s="336"/>
      <c r="T33" s="322"/>
      <c r="U33" s="322"/>
      <c r="V33" s="322"/>
      <c r="W33" s="322"/>
      <c r="X33" s="322"/>
      <c r="Y33" s="322"/>
      <c r="Z33" s="322"/>
      <c r="AA33" s="322"/>
      <c r="AB33" s="322"/>
      <c r="AC33" s="322"/>
      <c r="AD33" s="322"/>
      <c r="AE33" s="322"/>
      <c r="AF33" s="322"/>
      <c r="AG33" s="322"/>
      <c r="AH33" s="322"/>
      <c r="AI33" s="322"/>
      <c r="AJ33" s="322"/>
      <c r="AK33" s="322"/>
      <c r="AL33" s="322"/>
      <c r="AM33" s="322"/>
      <c r="AN33" s="322"/>
      <c r="AO33" s="322"/>
      <c r="AP33" s="322"/>
      <c r="AQ33" s="322"/>
      <c r="AR33" s="322"/>
      <c r="AS33" s="322"/>
      <c r="AT33" s="322"/>
      <c r="AU33" s="322"/>
      <c r="AV33" s="322"/>
      <c r="AW33" s="322"/>
      <c r="AX33" s="322"/>
      <c r="AY33" s="322"/>
      <c r="AZ33" s="322"/>
      <c r="BA33" s="322"/>
      <c r="BB33" s="322"/>
      <c r="BC33" s="322"/>
      <c r="BD33" s="322"/>
      <c r="BE33" s="322"/>
      <c r="BF33" s="322"/>
      <c r="BG33" s="322"/>
      <c r="BH33" s="322"/>
      <c r="BI33" s="322"/>
      <c r="BJ33" s="322"/>
      <c r="BK33" s="322"/>
      <c r="BL33" s="322"/>
      <c r="BM33" s="322"/>
      <c r="BN33" s="322"/>
      <c r="BO33" s="322"/>
      <c r="BP33" s="322"/>
      <c r="BQ33" s="322"/>
      <c r="BR33" s="322"/>
      <c r="BS33" s="322"/>
      <c r="BT33" s="322"/>
      <c r="BU33" s="322"/>
      <c r="BV33" s="322"/>
      <c r="BW33" s="322"/>
      <c r="BX33" s="322"/>
      <c r="BY33" s="322"/>
      <c r="BZ33" s="322"/>
      <c r="CA33" s="322"/>
      <c r="CB33" s="322"/>
      <c r="CC33" s="322"/>
      <c r="CD33" s="322"/>
      <c r="CE33" s="322"/>
      <c r="CF33" s="322"/>
      <c r="CG33" s="322"/>
      <c r="CH33" s="322"/>
      <c r="CI33" s="322"/>
      <c r="CJ33" s="322"/>
      <c r="CK33" s="322"/>
      <c r="CL33" s="322"/>
      <c r="CM33" s="322"/>
      <c r="CN33" s="322"/>
      <c r="CO33" s="322"/>
      <c r="CP33" s="322"/>
      <c r="CQ33" s="322"/>
      <c r="CR33" s="322"/>
      <c r="CS33" s="322"/>
      <c r="CT33" s="322"/>
      <c r="CU33" s="322"/>
      <c r="CV33" s="322"/>
      <c r="CW33" s="322"/>
      <c r="CX33" s="322"/>
      <c r="CY33" s="322"/>
      <c r="CZ33" s="322"/>
      <c r="DA33" s="322"/>
      <c r="DB33" s="322"/>
      <c r="DC33" s="322"/>
      <c r="DD33" s="322"/>
      <c r="DE33" s="322"/>
      <c r="DF33" s="322"/>
      <c r="DG33" s="322"/>
      <c r="DH33" s="322"/>
      <c r="DI33" s="322"/>
      <c r="DJ33" s="322"/>
      <c r="DK33" s="322"/>
      <c r="DL33" s="322"/>
      <c r="DM33" s="322"/>
      <c r="DN33" s="322"/>
      <c r="DO33" s="322"/>
      <c r="DP33" s="322"/>
      <c r="DQ33" s="322"/>
      <c r="DR33" s="322"/>
      <c r="DS33" s="322"/>
      <c r="DT33" s="322"/>
      <c r="DU33" s="322"/>
      <c r="DV33" s="322"/>
      <c r="DW33" s="322"/>
      <c r="DX33" s="322"/>
      <c r="DY33" s="322"/>
      <c r="DZ33" s="322"/>
      <c r="EA33" s="322"/>
      <c r="EB33" s="322"/>
      <c r="EC33" s="322"/>
      <c r="ED33" s="322"/>
      <c r="EE33" s="322"/>
      <c r="EF33" s="322"/>
      <c r="EG33" s="322"/>
      <c r="EH33" s="322"/>
      <c r="EI33" s="322"/>
      <c r="EJ33" s="322"/>
      <c r="EK33" s="322"/>
      <c r="EL33" s="322"/>
      <c r="EM33" s="322"/>
      <c r="EN33" s="322"/>
      <c r="EO33" s="322"/>
      <c r="EP33" s="322"/>
      <c r="EQ33" s="322"/>
      <c r="ER33" s="322"/>
      <c r="ES33" s="322"/>
      <c r="ET33" s="322"/>
      <c r="EU33" s="322"/>
      <c r="EV33" s="322"/>
      <c r="EW33" s="322"/>
    </row>
    <row r="34" spans="1:153" s="321" customFormat="1" ht="10.5">
      <c r="A34" s="332" t="s">
        <v>189</v>
      </c>
      <c r="B34" s="332" t="s">
        <v>190</v>
      </c>
      <c r="C34" s="332" t="s">
        <v>147</v>
      </c>
      <c r="D34" s="332" t="s">
        <v>45</v>
      </c>
      <c r="E34" s="355">
        <v>45395</v>
      </c>
      <c r="F34" s="397">
        <f t="shared" si="1"/>
        <v>3979</v>
      </c>
      <c r="G34" s="336">
        <v>318</v>
      </c>
      <c r="H34" s="336">
        <v>154</v>
      </c>
      <c r="I34" s="336">
        <v>117</v>
      </c>
      <c r="J34" s="347">
        <v>324</v>
      </c>
      <c r="K34" s="336">
        <v>563</v>
      </c>
      <c r="L34" s="336">
        <v>451</v>
      </c>
      <c r="M34" s="336">
        <v>453</v>
      </c>
      <c r="N34" s="336">
        <v>622</v>
      </c>
      <c r="O34" s="336"/>
      <c r="P34" s="336">
        <v>363</v>
      </c>
      <c r="Q34" s="336">
        <v>614</v>
      </c>
      <c r="R34" s="336"/>
      <c r="T34" s="322"/>
      <c r="U34" s="322"/>
      <c r="V34" s="322"/>
      <c r="W34" s="322"/>
      <c r="X34" s="322"/>
      <c r="Y34" s="322"/>
      <c r="Z34" s="322"/>
      <c r="AA34" s="322"/>
      <c r="AB34" s="322"/>
      <c r="AC34" s="322"/>
      <c r="AD34" s="322"/>
      <c r="AE34" s="322"/>
      <c r="AF34" s="322"/>
      <c r="AG34" s="322"/>
      <c r="AH34" s="322"/>
      <c r="AI34" s="322"/>
      <c r="AJ34" s="322"/>
      <c r="AK34" s="322"/>
      <c r="AL34" s="322"/>
      <c r="AM34" s="322"/>
      <c r="AN34" s="322"/>
      <c r="AO34" s="322"/>
      <c r="AP34" s="322"/>
      <c r="AQ34" s="322"/>
      <c r="AR34" s="322"/>
      <c r="AS34" s="322"/>
      <c r="AT34" s="322"/>
      <c r="AU34" s="322"/>
      <c r="AV34" s="322"/>
      <c r="AW34" s="322"/>
      <c r="AX34" s="322"/>
      <c r="AY34" s="322"/>
      <c r="AZ34" s="322"/>
      <c r="BA34" s="322"/>
      <c r="BB34" s="322"/>
      <c r="BC34" s="322"/>
      <c r="BD34" s="322"/>
      <c r="BE34" s="322"/>
      <c r="BF34" s="322"/>
      <c r="BG34" s="322"/>
      <c r="BH34" s="322"/>
      <c r="BI34" s="322"/>
      <c r="BJ34" s="322"/>
      <c r="BK34" s="322"/>
      <c r="BL34" s="322"/>
      <c r="BM34" s="322"/>
      <c r="BN34" s="322"/>
      <c r="BO34" s="322"/>
      <c r="BP34" s="322"/>
      <c r="BQ34" s="322"/>
      <c r="BR34" s="322"/>
      <c r="BS34" s="322"/>
      <c r="BT34" s="322"/>
      <c r="BU34" s="322"/>
      <c r="BV34" s="322"/>
      <c r="BW34" s="322"/>
      <c r="BX34" s="322"/>
      <c r="BY34" s="322"/>
      <c r="BZ34" s="322"/>
      <c r="CA34" s="322"/>
      <c r="CB34" s="322"/>
      <c r="CC34" s="322"/>
      <c r="CD34" s="322"/>
      <c r="CE34" s="322"/>
      <c r="CF34" s="322"/>
      <c r="CG34" s="322"/>
      <c r="CH34" s="322"/>
      <c r="CI34" s="322"/>
      <c r="CJ34" s="322"/>
      <c r="CK34" s="322"/>
      <c r="CL34" s="322"/>
      <c r="CM34" s="322"/>
      <c r="CN34" s="322"/>
      <c r="CO34" s="322"/>
      <c r="CP34" s="322"/>
      <c r="CQ34" s="322"/>
      <c r="CR34" s="322"/>
      <c r="CS34" s="322"/>
      <c r="CT34" s="322"/>
      <c r="CU34" s="322"/>
      <c r="CV34" s="322"/>
      <c r="CW34" s="322"/>
      <c r="CX34" s="322"/>
      <c r="CY34" s="322"/>
      <c r="CZ34" s="322"/>
      <c r="DA34" s="322"/>
      <c r="DB34" s="322"/>
      <c r="DC34" s="322"/>
      <c r="DD34" s="322"/>
      <c r="DE34" s="322"/>
      <c r="DF34" s="322"/>
      <c r="DG34" s="322"/>
      <c r="DH34" s="322"/>
      <c r="DI34" s="322"/>
      <c r="DJ34" s="322"/>
      <c r="DK34" s="322"/>
      <c r="DL34" s="322"/>
      <c r="DM34" s="322"/>
      <c r="DN34" s="322"/>
      <c r="DO34" s="322"/>
      <c r="DP34" s="322"/>
      <c r="DQ34" s="322"/>
      <c r="DR34" s="322"/>
      <c r="DS34" s="322"/>
      <c r="DT34" s="322"/>
      <c r="DU34" s="322"/>
      <c r="DV34" s="322"/>
      <c r="DW34" s="322"/>
      <c r="DX34" s="322"/>
      <c r="DY34" s="322"/>
      <c r="DZ34" s="322"/>
      <c r="EA34" s="322"/>
      <c r="EB34" s="322"/>
      <c r="EC34" s="322"/>
      <c r="ED34" s="322"/>
      <c r="EE34" s="322"/>
      <c r="EF34" s="322"/>
      <c r="EG34" s="322"/>
      <c r="EH34" s="322"/>
      <c r="EI34" s="322"/>
      <c r="EJ34" s="322"/>
      <c r="EK34" s="322"/>
      <c r="EL34" s="322"/>
      <c r="EM34" s="322"/>
      <c r="EN34" s="322"/>
      <c r="EO34" s="322"/>
      <c r="EP34" s="322"/>
      <c r="EQ34" s="322"/>
      <c r="ER34" s="322"/>
      <c r="ES34" s="322"/>
      <c r="ET34" s="322"/>
      <c r="EU34" s="322"/>
      <c r="EV34" s="322"/>
      <c r="EW34" s="322"/>
    </row>
    <row r="35" spans="1:153" s="321" customFormat="1" ht="10.5">
      <c r="A35" s="357"/>
      <c r="B35" s="358" t="s">
        <v>264</v>
      </c>
      <c r="C35" s="358"/>
      <c r="D35" s="358"/>
      <c r="E35" s="359"/>
      <c r="F35" s="398">
        <f>SUM(G35:R35)</f>
        <v>58235</v>
      </c>
      <c r="G35" s="360">
        <v>3942</v>
      </c>
      <c r="H35" s="360">
        <v>1172</v>
      </c>
      <c r="I35" s="360">
        <v>2779</v>
      </c>
      <c r="J35" s="360">
        <v>3195</v>
      </c>
      <c r="K35" s="360">
        <v>8117</v>
      </c>
      <c r="L35" s="360">
        <v>4882</v>
      </c>
      <c r="M35" s="360">
        <v>8095</v>
      </c>
      <c r="N35" s="360">
        <v>5411</v>
      </c>
      <c r="O35" s="360">
        <v>1936</v>
      </c>
      <c r="P35" s="360">
        <v>7283</v>
      </c>
      <c r="Q35" s="360">
        <v>10968</v>
      </c>
      <c r="R35" s="360">
        <v>455</v>
      </c>
      <c r="T35" s="322"/>
      <c r="U35" s="322"/>
      <c r="V35" s="322"/>
      <c r="W35" s="322"/>
      <c r="X35" s="322"/>
      <c r="Y35" s="322"/>
      <c r="Z35" s="322"/>
      <c r="AA35" s="322"/>
      <c r="AB35" s="322"/>
      <c r="AC35" s="322"/>
      <c r="AD35" s="322"/>
      <c r="AE35" s="322"/>
      <c r="AF35" s="322"/>
      <c r="AG35" s="322"/>
      <c r="AH35" s="322"/>
      <c r="AI35" s="322"/>
      <c r="AJ35" s="322"/>
      <c r="AK35" s="322"/>
      <c r="AL35" s="322"/>
      <c r="AM35" s="322"/>
      <c r="AN35" s="322"/>
      <c r="AO35" s="322"/>
      <c r="AP35" s="322"/>
      <c r="AQ35" s="322"/>
      <c r="AR35" s="322"/>
      <c r="AS35" s="322"/>
      <c r="AT35" s="322"/>
      <c r="AU35" s="322"/>
      <c r="AV35" s="322"/>
      <c r="AW35" s="322"/>
      <c r="AX35" s="322"/>
      <c r="AY35" s="322"/>
      <c r="AZ35" s="322"/>
      <c r="BA35" s="322"/>
      <c r="BB35" s="322"/>
      <c r="BC35" s="322"/>
      <c r="BD35" s="322"/>
      <c r="BE35" s="322"/>
      <c r="BF35" s="322"/>
      <c r="BG35" s="322"/>
      <c r="BH35" s="322"/>
      <c r="BI35" s="322"/>
      <c r="BJ35" s="322"/>
      <c r="BK35" s="322"/>
      <c r="BL35" s="322"/>
      <c r="BM35" s="322"/>
      <c r="BN35" s="322"/>
      <c r="BO35" s="322"/>
      <c r="BP35" s="322"/>
      <c r="BQ35" s="322"/>
      <c r="BR35" s="322"/>
      <c r="BS35" s="322"/>
      <c r="BT35" s="322"/>
      <c r="BU35" s="322"/>
      <c r="BV35" s="322"/>
      <c r="BW35" s="322"/>
      <c r="BX35" s="322"/>
      <c r="BY35" s="322"/>
      <c r="BZ35" s="322"/>
      <c r="CA35" s="322"/>
      <c r="CB35" s="322"/>
      <c r="CC35" s="322"/>
      <c r="CD35" s="322"/>
      <c r="CE35" s="322"/>
      <c r="CF35" s="322"/>
      <c r="CG35" s="322"/>
      <c r="CH35" s="322"/>
      <c r="CI35" s="322"/>
      <c r="CJ35" s="322"/>
      <c r="CK35" s="322"/>
      <c r="CL35" s="322"/>
      <c r="CM35" s="322"/>
      <c r="CN35" s="322"/>
      <c r="CO35" s="322"/>
      <c r="CP35" s="322"/>
      <c r="CQ35" s="322"/>
      <c r="CR35" s="322"/>
      <c r="CS35" s="322"/>
      <c r="CT35" s="322"/>
      <c r="CU35" s="322"/>
      <c r="CV35" s="322"/>
      <c r="CW35" s="322"/>
      <c r="CX35" s="322"/>
      <c r="CY35" s="322"/>
      <c r="CZ35" s="322"/>
      <c r="DA35" s="322"/>
      <c r="DB35" s="322"/>
      <c r="DC35" s="322"/>
      <c r="DD35" s="322"/>
      <c r="DE35" s="322"/>
      <c r="DF35" s="322"/>
      <c r="DG35" s="322"/>
      <c r="DH35" s="322"/>
      <c r="DI35" s="322"/>
      <c r="DJ35" s="322"/>
      <c r="DK35" s="322"/>
      <c r="DL35" s="322"/>
      <c r="DM35" s="322"/>
      <c r="DN35" s="322"/>
      <c r="DO35" s="322"/>
      <c r="DP35" s="322"/>
      <c r="DQ35" s="322"/>
      <c r="DR35" s="322"/>
      <c r="DS35" s="322"/>
      <c r="DT35" s="322"/>
      <c r="DU35" s="322"/>
      <c r="DV35" s="322"/>
      <c r="DW35" s="322"/>
      <c r="DX35" s="322"/>
      <c r="DY35" s="322"/>
      <c r="DZ35" s="322"/>
      <c r="EA35" s="322"/>
      <c r="EB35" s="322"/>
      <c r="EC35" s="322"/>
      <c r="ED35" s="322"/>
      <c r="EE35" s="322"/>
      <c r="EF35" s="322"/>
      <c r="EG35" s="322"/>
      <c r="EH35" s="322"/>
      <c r="EI35" s="322"/>
      <c r="EJ35" s="322"/>
      <c r="EK35" s="322"/>
      <c r="EL35" s="322"/>
      <c r="EM35" s="322"/>
      <c r="EN35" s="322"/>
      <c r="EO35" s="322"/>
      <c r="EP35" s="322"/>
      <c r="EQ35" s="322"/>
      <c r="ER35" s="322"/>
      <c r="ES35" s="322"/>
      <c r="ET35" s="322"/>
      <c r="EU35" s="322"/>
      <c r="EV35" s="322"/>
      <c r="EW35" s="322"/>
    </row>
    <row r="36" spans="1:153" s="321" customFormat="1" ht="10.5">
      <c r="A36" s="368"/>
      <c r="B36" s="369"/>
      <c r="C36" s="369"/>
      <c r="D36" s="369"/>
      <c r="E36" s="370"/>
      <c r="F36" s="364"/>
      <c r="G36" s="365"/>
      <c r="H36" s="365"/>
      <c r="I36" s="365"/>
      <c r="J36" s="365"/>
      <c r="K36" s="365"/>
      <c r="L36" s="365"/>
      <c r="M36" s="365"/>
      <c r="N36" s="365"/>
      <c r="O36" s="365"/>
      <c r="P36" s="365"/>
      <c r="Q36" s="365"/>
      <c r="R36" s="365"/>
      <c r="T36" s="322"/>
      <c r="U36" s="322"/>
      <c r="V36" s="322"/>
      <c r="W36" s="322"/>
      <c r="X36" s="322"/>
      <c r="Y36" s="322"/>
      <c r="Z36" s="322"/>
      <c r="AA36" s="322"/>
      <c r="AB36" s="322"/>
      <c r="AC36" s="322"/>
      <c r="AD36" s="322"/>
      <c r="AE36" s="322"/>
      <c r="AF36" s="322"/>
      <c r="AG36" s="322"/>
      <c r="AH36" s="322"/>
      <c r="AI36" s="322"/>
      <c r="AJ36" s="322"/>
      <c r="AK36" s="322"/>
      <c r="AL36" s="322"/>
      <c r="AM36" s="322"/>
      <c r="AN36" s="322"/>
      <c r="AO36" s="322"/>
      <c r="AP36" s="322"/>
      <c r="AQ36" s="322"/>
      <c r="AR36" s="322"/>
      <c r="AS36" s="322"/>
      <c r="AT36" s="322"/>
      <c r="AU36" s="322"/>
      <c r="AV36" s="322"/>
      <c r="AW36" s="322"/>
      <c r="AX36" s="322"/>
      <c r="AY36" s="322"/>
      <c r="AZ36" s="322"/>
      <c r="BA36" s="322"/>
      <c r="BB36" s="322"/>
      <c r="BC36" s="322"/>
      <c r="BD36" s="322"/>
      <c r="BE36" s="322"/>
      <c r="BF36" s="322"/>
      <c r="BG36" s="322"/>
      <c r="BH36" s="322"/>
      <c r="BI36" s="322"/>
      <c r="BJ36" s="322"/>
      <c r="BK36" s="322"/>
      <c r="BL36" s="322"/>
      <c r="BM36" s="322"/>
      <c r="BN36" s="322"/>
      <c r="BO36" s="322"/>
      <c r="BP36" s="322"/>
      <c r="BQ36" s="322"/>
      <c r="BR36" s="322"/>
      <c r="BS36" s="322"/>
      <c r="BT36" s="322"/>
      <c r="BU36" s="322"/>
      <c r="BV36" s="322"/>
      <c r="BW36" s="322"/>
      <c r="BX36" s="322"/>
      <c r="BY36" s="322"/>
      <c r="BZ36" s="322"/>
      <c r="CA36" s="322"/>
      <c r="CB36" s="322"/>
      <c r="CC36" s="322"/>
      <c r="CD36" s="322"/>
      <c r="CE36" s="322"/>
      <c r="CF36" s="322"/>
      <c r="CG36" s="322"/>
      <c r="CH36" s="322"/>
      <c r="CI36" s="322"/>
      <c r="CJ36" s="322"/>
      <c r="CK36" s="322"/>
      <c r="CL36" s="322"/>
      <c r="CM36" s="322"/>
      <c r="CN36" s="322"/>
      <c r="CO36" s="322"/>
      <c r="CP36" s="322"/>
      <c r="CQ36" s="322"/>
      <c r="CR36" s="322"/>
      <c r="CS36" s="322"/>
      <c r="CT36" s="322"/>
      <c r="CU36" s="322"/>
      <c r="CV36" s="322"/>
      <c r="CW36" s="322"/>
      <c r="CX36" s="322"/>
      <c r="CY36" s="322"/>
      <c r="CZ36" s="322"/>
      <c r="DA36" s="322"/>
      <c r="DB36" s="322"/>
      <c r="DC36" s="322"/>
      <c r="DD36" s="322"/>
      <c r="DE36" s="322"/>
      <c r="DF36" s="322"/>
      <c r="DG36" s="322"/>
      <c r="DH36" s="322"/>
      <c r="DI36" s="322"/>
      <c r="DJ36" s="322"/>
      <c r="DK36" s="322"/>
      <c r="DL36" s="322"/>
      <c r="DM36" s="322"/>
      <c r="DN36" s="322"/>
      <c r="DO36" s="322"/>
      <c r="DP36" s="322"/>
      <c r="DQ36" s="322"/>
      <c r="DR36" s="322"/>
      <c r="DS36" s="322"/>
      <c r="DT36" s="322"/>
      <c r="DU36" s="322"/>
      <c r="DV36" s="322"/>
      <c r="DW36" s="322"/>
      <c r="DX36" s="322"/>
      <c r="DY36" s="322"/>
      <c r="DZ36" s="322"/>
      <c r="EA36" s="322"/>
      <c r="EB36" s="322"/>
      <c r="EC36" s="322"/>
      <c r="ED36" s="322"/>
      <c r="EE36" s="322"/>
      <c r="EF36" s="322"/>
      <c r="EG36" s="322"/>
      <c r="EH36" s="322"/>
      <c r="EI36" s="322"/>
      <c r="EJ36" s="322"/>
      <c r="EK36" s="322"/>
      <c r="EL36" s="322"/>
      <c r="EM36" s="322"/>
      <c r="EN36" s="322"/>
      <c r="EO36" s="322"/>
      <c r="EP36" s="322"/>
      <c r="EQ36" s="322"/>
      <c r="ER36" s="322"/>
      <c r="ES36" s="322"/>
      <c r="ET36" s="322"/>
      <c r="EU36" s="322"/>
      <c r="EV36" s="322"/>
      <c r="EW36" s="322"/>
    </row>
    <row r="37" spans="1:153" s="321" customFormat="1" ht="10.5">
      <c r="A37" s="367"/>
      <c r="B37" s="358" t="s">
        <v>145</v>
      </c>
      <c r="C37" s="358"/>
      <c r="D37" s="358"/>
      <c r="E37" s="359"/>
      <c r="F37" s="371">
        <f>SUM(G37:R37)</f>
        <v>92341.1</v>
      </c>
      <c r="G37" s="372">
        <v>10416</v>
      </c>
      <c r="H37" s="372">
        <v>2485.9</v>
      </c>
      <c r="I37" s="372">
        <v>9541.5</v>
      </c>
      <c r="J37" s="372">
        <v>4616.7</v>
      </c>
      <c r="K37" s="372">
        <v>11844</v>
      </c>
      <c r="L37" s="372">
        <v>6134</v>
      </c>
      <c r="M37" s="372">
        <v>10928</v>
      </c>
      <c r="N37" s="372">
        <v>5831</v>
      </c>
      <c r="O37" s="372">
        <v>4966</v>
      </c>
      <c r="P37" s="372">
        <v>8638</v>
      </c>
      <c r="Q37" s="372">
        <v>15771</v>
      </c>
      <c r="R37" s="372">
        <v>1169</v>
      </c>
      <c r="T37" s="322"/>
      <c r="U37" s="322"/>
      <c r="V37" s="322"/>
      <c r="W37" s="322"/>
      <c r="X37" s="322"/>
      <c r="Y37" s="322"/>
      <c r="Z37" s="322"/>
      <c r="AA37" s="322"/>
      <c r="AB37" s="322"/>
      <c r="AC37" s="322"/>
      <c r="AD37" s="322"/>
      <c r="AE37" s="322"/>
      <c r="AF37" s="322"/>
      <c r="AG37" s="322"/>
      <c r="AH37" s="322"/>
      <c r="AI37" s="322"/>
      <c r="AJ37" s="322"/>
      <c r="AK37" s="322"/>
      <c r="AL37" s="322"/>
      <c r="AM37" s="322"/>
      <c r="AN37" s="322"/>
      <c r="AO37" s="322"/>
      <c r="AP37" s="322"/>
      <c r="AQ37" s="322"/>
      <c r="AR37" s="322"/>
      <c r="AS37" s="322"/>
      <c r="AT37" s="322"/>
      <c r="AU37" s="322"/>
      <c r="AV37" s="322"/>
      <c r="AW37" s="322"/>
      <c r="AX37" s="322"/>
      <c r="AY37" s="322"/>
      <c r="AZ37" s="322"/>
      <c r="BA37" s="322"/>
      <c r="BB37" s="322"/>
      <c r="BC37" s="322"/>
      <c r="BD37" s="322"/>
      <c r="BE37" s="322"/>
      <c r="BF37" s="322"/>
      <c r="BG37" s="322"/>
      <c r="BH37" s="322"/>
      <c r="BI37" s="322"/>
      <c r="BJ37" s="322"/>
      <c r="BK37" s="322"/>
      <c r="BL37" s="322"/>
      <c r="BM37" s="322"/>
      <c r="BN37" s="322"/>
      <c r="BO37" s="322"/>
      <c r="BP37" s="322"/>
      <c r="BQ37" s="322"/>
      <c r="BR37" s="322"/>
      <c r="BS37" s="322"/>
      <c r="BT37" s="322"/>
      <c r="BU37" s="322"/>
      <c r="BV37" s="322"/>
      <c r="BW37" s="322"/>
      <c r="BX37" s="322"/>
      <c r="BY37" s="322"/>
      <c r="BZ37" s="322"/>
      <c r="CA37" s="322"/>
      <c r="CB37" s="322"/>
      <c r="CC37" s="322"/>
      <c r="CD37" s="322"/>
      <c r="CE37" s="322"/>
      <c r="CF37" s="322"/>
      <c r="CG37" s="322"/>
      <c r="CH37" s="322"/>
      <c r="CI37" s="322"/>
      <c r="CJ37" s="322"/>
      <c r="CK37" s="322"/>
      <c r="CL37" s="322"/>
      <c r="CM37" s="322"/>
      <c r="CN37" s="322"/>
      <c r="CO37" s="322"/>
      <c r="CP37" s="322"/>
      <c r="CQ37" s="322"/>
      <c r="CR37" s="322"/>
      <c r="CS37" s="322"/>
      <c r="CT37" s="322"/>
      <c r="CU37" s="322"/>
      <c r="CV37" s="322"/>
      <c r="CW37" s="322"/>
      <c r="CX37" s="322"/>
      <c r="CY37" s="322"/>
      <c r="CZ37" s="322"/>
      <c r="DA37" s="322"/>
      <c r="DB37" s="322"/>
      <c r="DC37" s="322"/>
      <c r="DD37" s="322"/>
      <c r="DE37" s="322"/>
      <c r="DF37" s="322"/>
      <c r="DG37" s="322"/>
      <c r="DH37" s="322"/>
      <c r="DI37" s="322"/>
      <c r="DJ37" s="322"/>
      <c r="DK37" s="322"/>
      <c r="DL37" s="322"/>
      <c r="DM37" s="322"/>
      <c r="DN37" s="322"/>
      <c r="DO37" s="322"/>
      <c r="DP37" s="322"/>
      <c r="DQ37" s="322"/>
      <c r="DR37" s="322"/>
      <c r="DS37" s="322"/>
      <c r="DT37" s="322"/>
      <c r="DU37" s="322"/>
      <c r="DV37" s="322"/>
      <c r="DW37" s="322"/>
      <c r="DX37" s="322"/>
      <c r="DY37" s="322"/>
      <c r="DZ37" s="322"/>
      <c r="EA37" s="322"/>
      <c r="EB37" s="322"/>
      <c r="EC37" s="322"/>
      <c r="ED37" s="322"/>
      <c r="EE37" s="322"/>
      <c r="EF37" s="322"/>
      <c r="EG37" s="322"/>
      <c r="EH37" s="322"/>
      <c r="EI37" s="322"/>
      <c r="EJ37" s="322"/>
      <c r="EK37" s="322"/>
      <c r="EL37" s="322"/>
      <c r="EM37" s="322"/>
      <c r="EN37" s="322"/>
      <c r="EO37" s="322"/>
      <c r="EP37" s="322"/>
      <c r="EQ37" s="322"/>
      <c r="ER37" s="322"/>
      <c r="ES37" s="322"/>
      <c r="ET37" s="322"/>
      <c r="EU37" s="322"/>
      <c r="EV37" s="322"/>
      <c r="EW37" s="322"/>
    </row>
  </sheetData>
  <mergeCells count="2">
    <mergeCell ref="A1:R1"/>
    <mergeCell ref="A2:R2"/>
  </mergeCells>
  <printOptions horizontalCentered="1" gridLines="1"/>
  <pageMargins left="0.25" right="0.25" top="0.5" bottom="0.25" header="0.5" footer="0.25"/>
  <pageSetup scale="6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56"/>
  <sheetViews>
    <sheetView zoomScale="80" zoomScaleNormal="80" workbookViewId="0">
      <pane xSplit="4" topLeftCell="E1" activePane="topRight" state="frozen"/>
      <selection activeCell="E13" sqref="E13"/>
      <selection pane="topRight" activeCell="E13" sqref="E13"/>
    </sheetView>
  </sheetViews>
  <sheetFormatPr defaultColWidth="9.81640625" defaultRowHeight="12.5"/>
  <cols>
    <col min="1" max="1" width="33.7265625" style="229" customWidth="1"/>
    <col min="2" max="2" width="15.7265625" style="229" customWidth="1"/>
    <col min="3" max="3" width="9.7265625" style="229" hidden="1" customWidth="1"/>
    <col min="4" max="4" width="12" style="230" customWidth="1"/>
    <col min="5" max="19" width="12.7265625" style="231" customWidth="1"/>
    <col min="20" max="22" width="12.7265625" style="233" customWidth="1"/>
    <col min="23" max="25" width="12.7265625" style="231" customWidth="1"/>
    <col min="26" max="31" width="12.7265625" style="233" customWidth="1"/>
    <col min="32" max="38" width="12.7265625" style="231" customWidth="1"/>
    <col min="39" max="40" width="11.1796875" style="229" customWidth="1"/>
    <col min="41" max="16384" width="9.81640625" style="229"/>
  </cols>
  <sheetData>
    <row r="1" spans="1:59" ht="13">
      <c r="A1" s="228" t="s">
        <v>191</v>
      </c>
      <c r="B1" s="228"/>
      <c r="T1" s="232"/>
      <c r="U1" s="232"/>
      <c r="V1" s="232"/>
      <c r="Z1" s="232" t="s">
        <v>140</v>
      </c>
      <c r="AA1" s="232"/>
      <c r="AB1" s="232"/>
    </row>
    <row r="2" spans="1:59" ht="12.75" customHeight="1">
      <c r="A2" s="234"/>
      <c r="B2" s="228"/>
      <c r="T2" s="232"/>
      <c r="U2" s="232"/>
      <c r="V2" s="232"/>
      <c r="Z2" s="232"/>
      <c r="AA2" s="232"/>
      <c r="AB2" s="232"/>
    </row>
    <row r="3" spans="1:59" ht="13" thickBot="1"/>
    <row r="4" spans="1:59" s="240" customFormat="1" ht="12.75" customHeight="1" thickBot="1">
      <c r="A4" s="235" t="s">
        <v>192</v>
      </c>
      <c r="B4" s="236" t="s">
        <v>193</v>
      </c>
      <c r="C4" s="237" t="s">
        <v>115</v>
      </c>
      <c r="D4" s="238" t="s">
        <v>194</v>
      </c>
      <c r="E4" s="463">
        <v>41456</v>
      </c>
      <c r="F4" s="464"/>
      <c r="G4" s="465"/>
      <c r="H4" s="463">
        <v>41487</v>
      </c>
      <c r="I4" s="464"/>
      <c r="J4" s="465"/>
      <c r="K4" s="463">
        <v>41518</v>
      </c>
      <c r="L4" s="464"/>
      <c r="M4" s="465"/>
      <c r="N4" s="463">
        <v>41548</v>
      </c>
      <c r="O4" s="464"/>
      <c r="P4" s="465"/>
      <c r="Q4" s="463">
        <v>41579</v>
      </c>
      <c r="R4" s="464"/>
      <c r="S4" s="465"/>
      <c r="T4" s="463">
        <v>41609</v>
      </c>
      <c r="U4" s="464"/>
      <c r="V4" s="465"/>
      <c r="W4" s="463">
        <v>41640</v>
      </c>
      <c r="X4" s="464"/>
      <c r="Y4" s="465"/>
      <c r="Z4" s="463">
        <v>41671</v>
      </c>
      <c r="AA4" s="464"/>
      <c r="AB4" s="465"/>
      <c r="AC4" s="463">
        <v>41699</v>
      </c>
      <c r="AD4" s="464"/>
      <c r="AE4" s="465"/>
      <c r="AF4" s="463">
        <v>41730</v>
      </c>
      <c r="AG4" s="464"/>
      <c r="AH4" s="465"/>
      <c r="AI4" s="463">
        <v>41760</v>
      </c>
      <c r="AJ4" s="464"/>
      <c r="AK4" s="465"/>
      <c r="AL4" s="463">
        <v>41791</v>
      </c>
      <c r="AM4" s="464"/>
      <c r="AN4" s="465"/>
      <c r="AO4" s="239"/>
      <c r="AP4" s="239"/>
      <c r="AQ4" s="239"/>
      <c r="AR4" s="239"/>
      <c r="AS4" s="239"/>
    </row>
    <row r="5" spans="1:59" s="240" customFormat="1" ht="12.75" customHeight="1" thickTop="1">
      <c r="A5" s="241" t="s">
        <v>195</v>
      </c>
      <c r="B5" s="242"/>
      <c r="C5" s="243"/>
      <c r="D5" s="244"/>
      <c r="E5" s="245" t="s">
        <v>196</v>
      </c>
      <c r="F5" s="246" t="s">
        <v>197</v>
      </c>
      <c r="G5" s="247" t="s">
        <v>198</v>
      </c>
      <c r="H5" s="245" t="s">
        <v>196</v>
      </c>
      <c r="I5" s="246" t="s">
        <v>197</v>
      </c>
      <c r="J5" s="247" t="s">
        <v>198</v>
      </c>
      <c r="K5" s="245" t="s">
        <v>196</v>
      </c>
      <c r="L5" s="246" t="s">
        <v>197</v>
      </c>
      <c r="M5" s="247" t="s">
        <v>198</v>
      </c>
      <c r="N5" s="245" t="s">
        <v>196</v>
      </c>
      <c r="O5" s="246" t="s">
        <v>197</v>
      </c>
      <c r="P5" s="247" t="s">
        <v>198</v>
      </c>
      <c r="Q5" s="245" t="s">
        <v>196</v>
      </c>
      <c r="R5" s="246" t="s">
        <v>197</v>
      </c>
      <c r="S5" s="247" t="s">
        <v>198</v>
      </c>
      <c r="T5" s="245" t="s">
        <v>196</v>
      </c>
      <c r="U5" s="246" t="s">
        <v>197</v>
      </c>
      <c r="V5" s="247" t="s">
        <v>198</v>
      </c>
      <c r="W5" s="245" t="s">
        <v>196</v>
      </c>
      <c r="X5" s="246" t="s">
        <v>197</v>
      </c>
      <c r="Y5" s="247" t="s">
        <v>198</v>
      </c>
      <c r="Z5" s="245" t="s">
        <v>196</v>
      </c>
      <c r="AA5" s="246" t="s">
        <v>197</v>
      </c>
      <c r="AB5" s="247" t="s">
        <v>198</v>
      </c>
      <c r="AC5" s="245" t="s">
        <v>196</v>
      </c>
      <c r="AD5" s="246" t="s">
        <v>197</v>
      </c>
      <c r="AE5" s="247" t="s">
        <v>198</v>
      </c>
      <c r="AF5" s="245" t="s">
        <v>196</v>
      </c>
      <c r="AG5" s="246" t="s">
        <v>197</v>
      </c>
      <c r="AH5" s="247" t="s">
        <v>198</v>
      </c>
      <c r="AI5" s="245" t="s">
        <v>196</v>
      </c>
      <c r="AJ5" s="246" t="s">
        <v>197</v>
      </c>
      <c r="AK5" s="247" t="s">
        <v>198</v>
      </c>
      <c r="AL5" s="245" t="s">
        <v>196</v>
      </c>
      <c r="AM5" s="246" t="s">
        <v>197</v>
      </c>
      <c r="AN5" s="247" t="s">
        <v>198</v>
      </c>
      <c r="AO5" s="248"/>
      <c r="AP5" s="248"/>
      <c r="AQ5" s="248"/>
      <c r="AR5" s="248"/>
      <c r="AS5" s="248"/>
    </row>
    <row r="6" spans="1:59" s="240" customFormat="1" ht="12.75" customHeight="1">
      <c r="A6" s="249" t="s">
        <v>199</v>
      </c>
      <c r="B6" s="242"/>
      <c r="C6" s="243"/>
      <c r="D6" s="244">
        <v>100784</v>
      </c>
      <c r="E6" s="250">
        <v>0</v>
      </c>
      <c r="F6" s="251">
        <v>0</v>
      </c>
      <c r="G6" s="252">
        <v>0</v>
      </c>
      <c r="H6" s="250">
        <v>0</v>
      </c>
      <c r="I6" s="251">
        <v>0</v>
      </c>
      <c r="J6" s="252">
        <v>0</v>
      </c>
      <c r="K6" s="250">
        <v>0</v>
      </c>
      <c r="L6" s="251">
        <v>0</v>
      </c>
      <c r="M6" s="252">
        <v>0</v>
      </c>
      <c r="N6" s="250">
        <v>0</v>
      </c>
      <c r="O6" s="251">
        <v>0</v>
      </c>
      <c r="P6" s="252">
        <v>0</v>
      </c>
      <c r="Q6" s="250">
        <v>0</v>
      </c>
      <c r="R6" s="251">
        <v>0</v>
      </c>
      <c r="S6" s="252">
        <v>0</v>
      </c>
      <c r="T6" s="250">
        <v>0</v>
      </c>
      <c r="U6" s="251">
        <v>0</v>
      </c>
      <c r="V6" s="252">
        <v>0</v>
      </c>
      <c r="W6" s="250">
        <v>0</v>
      </c>
      <c r="X6" s="251">
        <v>0</v>
      </c>
      <c r="Y6" s="252">
        <v>0</v>
      </c>
      <c r="Z6" s="250">
        <v>0</v>
      </c>
      <c r="AA6" s="251">
        <v>0</v>
      </c>
      <c r="AB6" s="252">
        <v>0</v>
      </c>
      <c r="AC6" s="250">
        <v>0</v>
      </c>
      <c r="AD6" s="251">
        <v>0</v>
      </c>
      <c r="AE6" s="252">
        <v>0</v>
      </c>
      <c r="AF6" s="250">
        <v>0</v>
      </c>
      <c r="AG6" s="251">
        <v>0</v>
      </c>
      <c r="AH6" s="252">
        <v>0</v>
      </c>
      <c r="AI6" s="250">
        <v>0</v>
      </c>
      <c r="AJ6" s="251">
        <v>0</v>
      </c>
      <c r="AK6" s="252">
        <v>0</v>
      </c>
      <c r="AL6" s="250">
        <v>0</v>
      </c>
      <c r="AM6" s="251">
        <v>0</v>
      </c>
      <c r="AN6" s="252">
        <v>0</v>
      </c>
      <c r="AO6" s="248"/>
      <c r="AP6" s="248"/>
      <c r="AQ6" s="248"/>
      <c r="AR6" s="248"/>
      <c r="AS6" s="248"/>
    </row>
    <row r="7" spans="1:59" ht="12.75" customHeight="1">
      <c r="A7" s="253" t="s">
        <v>167</v>
      </c>
      <c r="B7" s="254" t="s">
        <v>200</v>
      </c>
      <c r="C7" s="254"/>
      <c r="D7" s="255">
        <v>101468</v>
      </c>
      <c r="E7" s="256">
        <v>1</v>
      </c>
      <c r="F7" s="257">
        <v>0.5</v>
      </c>
      <c r="G7" s="258">
        <v>2</v>
      </c>
      <c r="H7" s="256">
        <v>1</v>
      </c>
      <c r="I7" s="257">
        <v>0.5</v>
      </c>
      <c r="J7" s="258">
        <v>2</v>
      </c>
      <c r="K7" s="256">
        <v>1</v>
      </c>
      <c r="L7" s="257">
        <v>0.5</v>
      </c>
      <c r="M7" s="258">
        <v>2</v>
      </c>
      <c r="N7" s="256">
        <v>1</v>
      </c>
      <c r="O7" s="257">
        <v>0.5</v>
      </c>
      <c r="P7" s="258">
        <v>2</v>
      </c>
      <c r="Q7" s="256">
        <v>1</v>
      </c>
      <c r="R7" s="257">
        <v>0.5</v>
      </c>
      <c r="S7" s="258">
        <v>2</v>
      </c>
      <c r="T7" s="256"/>
      <c r="U7" s="257"/>
      <c r="V7" s="258">
        <v>0</v>
      </c>
      <c r="W7" s="256"/>
      <c r="X7" s="257"/>
      <c r="Y7" s="258">
        <v>0</v>
      </c>
      <c r="Z7" s="256"/>
      <c r="AA7" s="257"/>
      <c r="AB7" s="258">
        <v>0</v>
      </c>
      <c r="AC7" s="256"/>
      <c r="AD7" s="257"/>
      <c r="AE7" s="258">
        <v>0</v>
      </c>
      <c r="AF7" s="259"/>
      <c r="AG7" s="260"/>
      <c r="AH7" s="261">
        <v>0</v>
      </c>
      <c r="AI7" s="259"/>
      <c r="AJ7" s="260"/>
      <c r="AK7" s="261">
        <v>0</v>
      </c>
      <c r="AL7" s="259"/>
      <c r="AM7" s="260"/>
      <c r="AN7" s="262">
        <v>0</v>
      </c>
    </row>
    <row r="8" spans="1:59" ht="12.75" customHeight="1">
      <c r="A8" s="263" t="s">
        <v>201</v>
      </c>
      <c r="B8" s="264"/>
      <c r="C8" s="254"/>
      <c r="D8" s="244">
        <v>101591</v>
      </c>
      <c r="E8" s="265">
        <v>4</v>
      </c>
      <c r="F8" s="266">
        <v>3</v>
      </c>
      <c r="G8" s="258">
        <v>48</v>
      </c>
      <c r="H8" s="265">
        <v>4</v>
      </c>
      <c r="I8" s="266">
        <v>3</v>
      </c>
      <c r="J8" s="258">
        <v>48</v>
      </c>
      <c r="K8" s="265">
        <v>4</v>
      </c>
      <c r="L8" s="266">
        <v>3</v>
      </c>
      <c r="M8" s="267">
        <v>48</v>
      </c>
      <c r="N8" s="265">
        <v>6</v>
      </c>
      <c r="O8" s="266">
        <v>3</v>
      </c>
      <c r="P8" s="267">
        <v>72</v>
      </c>
      <c r="Q8" s="265">
        <v>6</v>
      </c>
      <c r="R8" s="266">
        <v>4</v>
      </c>
      <c r="S8" s="267">
        <v>96</v>
      </c>
      <c r="T8" s="265"/>
      <c r="U8" s="266"/>
      <c r="V8" s="267">
        <v>0</v>
      </c>
      <c r="W8" s="265"/>
      <c r="X8" s="266"/>
      <c r="Y8" s="267">
        <v>0</v>
      </c>
      <c r="Z8" s="265"/>
      <c r="AA8" s="266"/>
      <c r="AB8" s="267">
        <v>0</v>
      </c>
      <c r="AC8" s="265"/>
      <c r="AD8" s="266"/>
      <c r="AE8" s="267">
        <v>0</v>
      </c>
      <c r="AF8" s="268"/>
      <c r="AG8" s="269"/>
      <c r="AH8" s="262">
        <v>0</v>
      </c>
      <c r="AI8" s="268"/>
      <c r="AJ8" s="269"/>
      <c r="AK8" s="262">
        <v>0</v>
      </c>
      <c r="AL8" s="268"/>
      <c r="AM8" s="269"/>
      <c r="AN8" s="262">
        <v>0</v>
      </c>
      <c r="AO8" s="270"/>
      <c r="AP8" s="270"/>
      <c r="AQ8" s="270"/>
      <c r="AR8" s="270"/>
      <c r="AS8" s="270"/>
      <c r="AT8" s="270"/>
      <c r="AU8" s="270"/>
      <c r="AV8" s="270"/>
      <c r="AW8" s="270"/>
      <c r="AX8" s="270"/>
      <c r="AY8" s="270"/>
      <c r="AZ8" s="270"/>
      <c r="BA8" s="270"/>
      <c r="BB8" s="270"/>
      <c r="BC8" s="270"/>
      <c r="BD8" s="270"/>
      <c r="BE8" s="270"/>
      <c r="BF8" s="270"/>
      <c r="BG8" s="270"/>
    </row>
    <row r="9" spans="1:59" ht="12.75" customHeight="1">
      <c r="A9" s="263" t="s">
        <v>202</v>
      </c>
      <c r="B9" s="264" t="s">
        <v>203</v>
      </c>
      <c r="C9" s="254"/>
      <c r="D9" s="244">
        <v>150509</v>
      </c>
      <c r="E9" s="265">
        <v>0</v>
      </c>
      <c r="F9" s="266">
        <v>0</v>
      </c>
      <c r="G9" s="258">
        <v>0</v>
      </c>
      <c r="H9" s="265">
        <v>0</v>
      </c>
      <c r="I9" s="266">
        <v>0</v>
      </c>
      <c r="J9" s="258">
        <v>0</v>
      </c>
      <c r="K9" s="265">
        <v>0</v>
      </c>
      <c r="L9" s="266">
        <v>0</v>
      </c>
      <c r="M9" s="267">
        <v>0</v>
      </c>
      <c r="N9" s="265">
        <v>0</v>
      </c>
      <c r="O9" s="266">
        <v>0</v>
      </c>
      <c r="P9" s="267">
        <v>0</v>
      </c>
      <c r="Q9" s="265">
        <v>0</v>
      </c>
      <c r="R9" s="266">
        <v>0</v>
      </c>
      <c r="S9" s="267">
        <v>0</v>
      </c>
      <c r="T9" s="265">
        <v>0</v>
      </c>
      <c r="U9" s="266">
        <v>0</v>
      </c>
      <c r="V9" s="267">
        <v>0</v>
      </c>
      <c r="W9" s="265">
        <v>0</v>
      </c>
      <c r="X9" s="266">
        <v>0</v>
      </c>
      <c r="Y9" s="267">
        <v>0</v>
      </c>
      <c r="Z9" s="265">
        <v>0</v>
      </c>
      <c r="AA9" s="266">
        <v>0</v>
      </c>
      <c r="AB9" s="267">
        <v>0</v>
      </c>
      <c r="AC9" s="265">
        <v>0</v>
      </c>
      <c r="AD9" s="266">
        <v>0</v>
      </c>
      <c r="AE9" s="267">
        <v>0</v>
      </c>
      <c r="AF9" s="268">
        <v>0</v>
      </c>
      <c r="AG9" s="269">
        <v>0</v>
      </c>
      <c r="AH9" s="262">
        <v>0</v>
      </c>
      <c r="AI9" s="268">
        <v>0</v>
      </c>
      <c r="AJ9" s="269">
        <v>0</v>
      </c>
      <c r="AK9" s="262">
        <v>0</v>
      </c>
      <c r="AL9" s="268">
        <v>0</v>
      </c>
      <c r="AM9" s="269">
        <v>0</v>
      </c>
      <c r="AN9" s="262">
        <v>0</v>
      </c>
      <c r="AO9" s="270"/>
      <c r="AP9" s="270"/>
      <c r="AQ9" s="270"/>
      <c r="AR9" s="270"/>
      <c r="AS9" s="270"/>
      <c r="AT9" s="270"/>
      <c r="AU9" s="270"/>
      <c r="AV9" s="270"/>
      <c r="AW9" s="270"/>
      <c r="AX9" s="270"/>
      <c r="AY9" s="270"/>
      <c r="AZ9" s="270"/>
      <c r="BA9" s="270"/>
      <c r="BB9" s="270"/>
      <c r="BC9" s="270"/>
      <c r="BD9" s="270"/>
      <c r="BE9" s="270"/>
      <c r="BF9" s="270"/>
      <c r="BG9" s="270"/>
    </row>
    <row r="10" spans="1:59" ht="12.75" customHeight="1">
      <c r="A10" s="263" t="s">
        <v>10</v>
      </c>
      <c r="B10" s="264" t="s">
        <v>204</v>
      </c>
      <c r="C10" s="254"/>
      <c r="D10" s="244">
        <v>800654</v>
      </c>
      <c r="E10" s="265">
        <v>2</v>
      </c>
      <c r="F10" s="266">
        <v>1</v>
      </c>
      <c r="G10" s="258">
        <v>8</v>
      </c>
      <c r="H10" s="265">
        <v>2</v>
      </c>
      <c r="I10" s="266">
        <v>1</v>
      </c>
      <c r="J10" s="258">
        <v>8</v>
      </c>
      <c r="K10" s="265">
        <v>2</v>
      </c>
      <c r="L10" s="266">
        <v>1</v>
      </c>
      <c r="M10" s="267">
        <v>8</v>
      </c>
      <c r="N10" s="265">
        <v>2</v>
      </c>
      <c r="O10" s="266">
        <v>3</v>
      </c>
      <c r="P10" s="267">
        <v>24</v>
      </c>
      <c r="Q10" s="265">
        <v>2</v>
      </c>
      <c r="R10" s="266">
        <v>3</v>
      </c>
      <c r="S10" s="267">
        <v>24</v>
      </c>
      <c r="T10" s="265"/>
      <c r="U10" s="266"/>
      <c r="V10" s="267">
        <v>0</v>
      </c>
      <c r="W10" s="265"/>
      <c r="X10" s="266"/>
      <c r="Y10" s="267">
        <v>0</v>
      </c>
      <c r="Z10" s="265"/>
      <c r="AA10" s="266"/>
      <c r="AB10" s="267">
        <v>0</v>
      </c>
      <c r="AC10" s="265"/>
      <c r="AD10" s="266"/>
      <c r="AE10" s="267">
        <v>0</v>
      </c>
      <c r="AF10" s="268"/>
      <c r="AG10" s="269"/>
      <c r="AH10" s="262">
        <v>0</v>
      </c>
      <c r="AI10" s="268"/>
      <c r="AJ10" s="269"/>
      <c r="AK10" s="262">
        <v>0</v>
      </c>
      <c r="AL10" s="268"/>
      <c r="AM10" s="269"/>
      <c r="AN10" s="262">
        <v>0</v>
      </c>
    </row>
    <row r="11" spans="1:59" ht="12.75" customHeight="1">
      <c r="A11" s="271" t="s">
        <v>205</v>
      </c>
      <c r="B11" s="272" t="s">
        <v>206</v>
      </c>
      <c r="C11" s="254"/>
      <c r="D11" s="244">
        <v>811048</v>
      </c>
      <c r="E11" s="265">
        <v>2</v>
      </c>
      <c r="F11" s="266">
        <v>2</v>
      </c>
      <c r="G11" s="258">
        <v>16</v>
      </c>
      <c r="H11" s="265">
        <v>2</v>
      </c>
      <c r="I11" s="266">
        <v>2</v>
      </c>
      <c r="J11" s="258">
        <v>16</v>
      </c>
      <c r="K11" s="265">
        <v>2</v>
      </c>
      <c r="L11" s="266">
        <v>2</v>
      </c>
      <c r="M11" s="267">
        <v>16</v>
      </c>
      <c r="N11" s="265">
        <v>2</v>
      </c>
      <c r="O11" s="266">
        <v>2</v>
      </c>
      <c r="P11" s="267">
        <v>16</v>
      </c>
      <c r="Q11" s="265">
        <v>2</v>
      </c>
      <c r="R11" s="266">
        <v>2</v>
      </c>
      <c r="S11" s="267">
        <v>16</v>
      </c>
      <c r="T11" s="265"/>
      <c r="U11" s="266"/>
      <c r="V11" s="267">
        <v>0</v>
      </c>
      <c r="W11" s="265"/>
      <c r="X11" s="273"/>
      <c r="Y11" s="267">
        <v>0</v>
      </c>
      <c r="Z11" s="274"/>
      <c r="AA11" s="275"/>
      <c r="AB11" s="258">
        <v>0</v>
      </c>
      <c r="AC11" s="265"/>
      <c r="AD11" s="266"/>
      <c r="AE11" s="267">
        <v>0</v>
      </c>
      <c r="AF11" s="268"/>
      <c r="AG11" s="269"/>
      <c r="AH11" s="262">
        <v>0</v>
      </c>
      <c r="AI11" s="268"/>
      <c r="AJ11" s="269"/>
      <c r="AK11" s="262">
        <v>0</v>
      </c>
      <c r="AL11" s="268"/>
      <c r="AM11" s="269"/>
      <c r="AN11" s="262">
        <v>0</v>
      </c>
    </row>
    <row r="12" spans="1:59" ht="12.75" customHeight="1">
      <c r="A12" s="263" t="s">
        <v>163</v>
      </c>
      <c r="B12" s="264"/>
      <c r="C12" s="254"/>
      <c r="D12" s="244">
        <v>811050</v>
      </c>
      <c r="E12" s="265">
        <v>2</v>
      </c>
      <c r="F12" s="266">
        <v>1</v>
      </c>
      <c r="G12" s="258">
        <v>8</v>
      </c>
      <c r="H12" s="265">
        <v>2</v>
      </c>
      <c r="I12" s="266">
        <v>2</v>
      </c>
      <c r="J12" s="258">
        <v>16</v>
      </c>
      <c r="K12" s="265">
        <v>2</v>
      </c>
      <c r="L12" s="266">
        <v>2</v>
      </c>
      <c r="M12" s="267">
        <v>16</v>
      </c>
      <c r="N12" s="265">
        <v>2</v>
      </c>
      <c r="O12" s="266">
        <v>2</v>
      </c>
      <c r="P12" s="267">
        <v>16</v>
      </c>
      <c r="Q12" s="265">
        <v>2</v>
      </c>
      <c r="R12" s="266">
        <v>2</v>
      </c>
      <c r="S12" s="267">
        <v>16</v>
      </c>
      <c r="T12" s="265"/>
      <c r="U12" s="266"/>
      <c r="V12" s="267">
        <v>0</v>
      </c>
      <c r="W12" s="265"/>
      <c r="X12" s="266"/>
      <c r="Y12" s="267">
        <v>0</v>
      </c>
      <c r="Z12" s="265"/>
      <c r="AA12" s="266"/>
      <c r="AB12" s="267">
        <v>0</v>
      </c>
      <c r="AC12" s="265"/>
      <c r="AD12" s="266"/>
      <c r="AE12" s="267">
        <v>0</v>
      </c>
      <c r="AF12" s="268"/>
      <c r="AG12" s="269"/>
      <c r="AH12" s="262">
        <v>0</v>
      </c>
      <c r="AI12" s="268"/>
      <c r="AJ12" s="269"/>
      <c r="AK12" s="262">
        <v>0</v>
      </c>
      <c r="AL12" s="268"/>
      <c r="AM12" s="269"/>
      <c r="AN12" s="262">
        <v>0</v>
      </c>
    </row>
    <row r="13" spans="1:59" ht="12.75" customHeight="1">
      <c r="A13" s="263" t="s">
        <v>161</v>
      </c>
      <c r="B13" s="264"/>
      <c r="C13" s="254"/>
      <c r="D13" s="244">
        <v>811053</v>
      </c>
      <c r="E13" s="265">
        <v>2</v>
      </c>
      <c r="F13" s="266">
        <v>1</v>
      </c>
      <c r="G13" s="258">
        <v>8</v>
      </c>
      <c r="H13" s="265">
        <v>2</v>
      </c>
      <c r="I13" s="266">
        <v>3</v>
      </c>
      <c r="J13" s="258">
        <v>24</v>
      </c>
      <c r="K13" s="265">
        <v>2</v>
      </c>
      <c r="L13" s="266">
        <v>3</v>
      </c>
      <c r="M13" s="267">
        <v>24</v>
      </c>
      <c r="N13" s="265">
        <v>2</v>
      </c>
      <c r="O13" s="266">
        <v>3</v>
      </c>
      <c r="P13" s="267">
        <v>24</v>
      </c>
      <c r="Q13" s="265">
        <v>2</v>
      </c>
      <c r="R13" s="266">
        <v>3</v>
      </c>
      <c r="S13" s="267">
        <v>24</v>
      </c>
      <c r="T13" s="265"/>
      <c r="U13" s="266"/>
      <c r="V13" s="267">
        <v>0</v>
      </c>
      <c r="W13" s="265"/>
      <c r="X13" s="266"/>
      <c r="Y13" s="267">
        <v>0</v>
      </c>
      <c r="Z13" s="265"/>
      <c r="AA13" s="266"/>
      <c r="AB13" s="267">
        <v>0</v>
      </c>
      <c r="AC13" s="265"/>
      <c r="AD13" s="266"/>
      <c r="AE13" s="267">
        <v>0</v>
      </c>
      <c r="AF13" s="268"/>
      <c r="AG13" s="269"/>
      <c r="AH13" s="262">
        <v>0</v>
      </c>
      <c r="AI13" s="268"/>
      <c r="AJ13" s="269"/>
      <c r="AK13" s="262">
        <v>0</v>
      </c>
      <c r="AL13" s="268"/>
      <c r="AM13" s="269"/>
      <c r="AN13" s="262">
        <v>0</v>
      </c>
    </row>
    <row r="14" spans="1:59" ht="12.75" customHeight="1">
      <c r="A14" s="263" t="s">
        <v>207</v>
      </c>
      <c r="B14" s="264"/>
      <c r="C14" s="254"/>
      <c r="D14" s="244">
        <v>811054</v>
      </c>
      <c r="E14" s="265">
        <v>1</v>
      </c>
      <c r="F14" s="266">
        <v>3</v>
      </c>
      <c r="G14" s="258">
        <v>12</v>
      </c>
      <c r="H14" s="265">
        <v>1</v>
      </c>
      <c r="I14" s="266">
        <v>3</v>
      </c>
      <c r="J14" s="258">
        <v>12</v>
      </c>
      <c r="K14" s="265">
        <v>1</v>
      </c>
      <c r="L14" s="266">
        <v>3</v>
      </c>
      <c r="M14" s="267">
        <v>12</v>
      </c>
      <c r="N14" s="265">
        <v>1</v>
      </c>
      <c r="O14" s="266">
        <v>3</v>
      </c>
      <c r="P14" s="267">
        <v>12</v>
      </c>
      <c r="Q14" s="265">
        <v>1</v>
      </c>
      <c r="R14" s="266">
        <v>3</v>
      </c>
      <c r="S14" s="267">
        <v>12</v>
      </c>
      <c r="T14" s="265"/>
      <c r="U14" s="266"/>
      <c r="V14" s="267">
        <v>0</v>
      </c>
      <c r="W14" s="265"/>
      <c r="X14" s="266"/>
      <c r="Y14" s="267">
        <v>0</v>
      </c>
      <c r="Z14" s="265"/>
      <c r="AA14" s="266"/>
      <c r="AB14" s="267">
        <v>0</v>
      </c>
      <c r="AC14" s="265"/>
      <c r="AD14" s="266"/>
      <c r="AE14" s="267">
        <v>0</v>
      </c>
      <c r="AF14" s="268"/>
      <c r="AG14" s="269"/>
      <c r="AH14" s="262">
        <v>0</v>
      </c>
      <c r="AI14" s="268"/>
      <c r="AJ14" s="269"/>
      <c r="AK14" s="262">
        <v>0</v>
      </c>
      <c r="AL14" s="268"/>
      <c r="AM14" s="269"/>
      <c r="AN14" s="262">
        <v>0</v>
      </c>
    </row>
    <row r="15" spans="1:59" ht="12.75" customHeight="1">
      <c r="A15" s="263" t="s">
        <v>36</v>
      </c>
      <c r="B15" s="264"/>
      <c r="C15" s="254"/>
      <c r="D15" s="244">
        <v>811055</v>
      </c>
      <c r="E15" s="276">
        <v>2</v>
      </c>
      <c r="F15" s="277">
        <v>2</v>
      </c>
      <c r="G15" s="258">
        <v>16</v>
      </c>
      <c r="H15" s="276">
        <v>2</v>
      </c>
      <c r="I15" s="277">
        <v>2</v>
      </c>
      <c r="J15" s="258">
        <v>16</v>
      </c>
      <c r="K15" s="265">
        <v>2</v>
      </c>
      <c r="L15" s="266">
        <v>2</v>
      </c>
      <c r="M15" s="267">
        <v>16</v>
      </c>
      <c r="N15" s="265">
        <v>2</v>
      </c>
      <c r="O15" s="266">
        <v>3</v>
      </c>
      <c r="P15" s="267">
        <v>24</v>
      </c>
      <c r="Q15" s="265">
        <v>2</v>
      </c>
      <c r="R15" s="266">
        <v>3</v>
      </c>
      <c r="S15" s="267">
        <v>24</v>
      </c>
      <c r="T15" s="265"/>
      <c r="U15" s="266"/>
      <c r="V15" s="267">
        <v>0</v>
      </c>
      <c r="W15" s="265"/>
      <c r="X15" s="266"/>
      <c r="Y15" s="267">
        <v>0</v>
      </c>
      <c r="Z15" s="265"/>
      <c r="AA15" s="266"/>
      <c r="AB15" s="267">
        <v>0</v>
      </c>
      <c r="AC15" s="265"/>
      <c r="AD15" s="266"/>
      <c r="AE15" s="267">
        <v>0</v>
      </c>
      <c r="AF15" s="268"/>
      <c r="AG15" s="269"/>
      <c r="AH15" s="262">
        <v>0</v>
      </c>
      <c r="AI15" s="268"/>
      <c r="AJ15" s="269"/>
      <c r="AK15" s="262">
        <v>0</v>
      </c>
      <c r="AL15" s="268"/>
      <c r="AM15" s="269"/>
      <c r="AN15" s="262">
        <v>0</v>
      </c>
    </row>
    <row r="16" spans="1:59" ht="14.5">
      <c r="A16" s="263" t="s">
        <v>208</v>
      </c>
      <c r="B16" s="264"/>
      <c r="C16" s="254"/>
      <c r="D16" s="244">
        <v>811060</v>
      </c>
      <c r="E16" s="276">
        <v>4</v>
      </c>
      <c r="F16" s="277">
        <v>3</v>
      </c>
      <c r="G16" s="258">
        <v>48</v>
      </c>
      <c r="H16" s="276">
        <v>4</v>
      </c>
      <c r="I16" s="277">
        <v>3</v>
      </c>
      <c r="J16" s="258">
        <v>48</v>
      </c>
      <c r="K16" s="265">
        <v>4</v>
      </c>
      <c r="L16" s="266">
        <v>3</v>
      </c>
      <c r="M16" s="267">
        <v>48</v>
      </c>
      <c r="N16" s="265">
        <v>6</v>
      </c>
      <c r="O16" s="266">
        <v>3</v>
      </c>
      <c r="P16" s="267">
        <v>72</v>
      </c>
      <c r="Q16" s="265">
        <v>6</v>
      </c>
      <c r="R16" s="266">
        <v>3</v>
      </c>
      <c r="S16" s="267">
        <v>72</v>
      </c>
      <c r="T16" s="265"/>
      <c r="U16" s="266"/>
      <c r="V16" s="267">
        <v>0</v>
      </c>
      <c r="W16" s="265"/>
      <c r="X16" s="266"/>
      <c r="Y16" s="267">
        <v>0</v>
      </c>
      <c r="Z16" s="265"/>
      <c r="AA16" s="266"/>
      <c r="AB16" s="267">
        <v>0</v>
      </c>
      <c r="AC16" s="265"/>
      <c r="AD16" s="266"/>
      <c r="AE16" s="267">
        <v>0</v>
      </c>
      <c r="AF16" s="268"/>
      <c r="AG16" s="269"/>
      <c r="AH16" s="262">
        <v>0</v>
      </c>
      <c r="AI16" s="268"/>
      <c r="AJ16" s="269"/>
      <c r="AK16" s="262">
        <v>0</v>
      </c>
      <c r="AL16" s="268"/>
      <c r="AM16" s="269"/>
      <c r="AN16" s="262">
        <v>0</v>
      </c>
    </row>
    <row r="17" spans="1:59" ht="14.5">
      <c r="A17" s="263" t="s">
        <v>11</v>
      </c>
      <c r="B17" s="264"/>
      <c r="C17" s="254"/>
      <c r="D17" s="244">
        <v>811061</v>
      </c>
      <c r="E17" s="265">
        <v>4</v>
      </c>
      <c r="F17" s="266">
        <v>3</v>
      </c>
      <c r="G17" s="258">
        <v>48</v>
      </c>
      <c r="H17" s="265">
        <v>4</v>
      </c>
      <c r="I17" s="266">
        <v>3</v>
      </c>
      <c r="J17" s="258">
        <v>48</v>
      </c>
      <c r="K17" s="265">
        <v>4</v>
      </c>
      <c r="L17" s="266">
        <v>3</v>
      </c>
      <c r="M17" s="267">
        <v>48</v>
      </c>
      <c r="N17" s="265">
        <v>4</v>
      </c>
      <c r="O17" s="266">
        <v>3</v>
      </c>
      <c r="P17" s="267">
        <v>48</v>
      </c>
      <c r="Q17" s="265">
        <v>4</v>
      </c>
      <c r="R17" s="266">
        <v>3</v>
      </c>
      <c r="S17" s="267">
        <v>48</v>
      </c>
      <c r="T17" s="265"/>
      <c r="U17" s="266"/>
      <c r="V17" s="267">
        <v>0</v>
      </c>
      <c r="W17" s="265"/>
      <c r="X17" s="266"/>
      <c r="Y17" s="267">
        <v>0</v>
      </c>
      <c r="Z17" s="265"/>
      <c r="AA17" s="266"/>
      <c r="AB17" s="267">
        <v>0</v>
      </c>
      <c r="AC17" s="265"/>
      <c r="AD17" s="266"/>
      <c r="AE17" s="267">
        <v>0</v>
      </c>
      <c r="AF17" s="268"/>
      <c r="AG17" s="269"/>
      <c r="AH17" s="262">
        <v>0</v>
      </c>
      <c r="AI17" s="268"/>
      <c r="AJ17" s="269"/>
      <c r="AK17" s="262">
        <v>0</v>
      </c>
      <c r="AL17" s="268"/>
      <c r="AM17" s="269"/>
      <c r="AN17" s="262">
        <v>0</v>
      </c>
    </row>
    <row r="18" spans="1:59" ht="14.5">
      <c r="A18" s="263" t="s">
        <v>209</v>
      </c>
      <c r="B18" s="264"/>
      <c r="C18" s="254"/>
      <c r="D18" s="244">
        <v>811062</v>
      </c>
      <c r="E18" s="265">
        <v>4</v>
      </c>
      <c r="F18" s="266">
        <v>2</v>
      </c>
      <c r="G18" s="258">
        <v>32</v>
      </c>
      <c r="H18" s="265">
        <v>4</v>
      </c>
      <c r="I18" s="266">
        <v>2</v>
      </c>
      <c r="J18" s="258">
        <v>32</v>
      </c>
      <c r="K18" s="265">
        <v>4</v>
      </c>
      <c r="L18" s="266">
        <v>2</v>
      </c>
      <c r="M18" s="267">
        <v>32</v>
      </c>
      <c r="N18" s="265">
        <v>4</v>
      </c>
      <c r="O18" s="266">
        <v>4</v>
      </c>
      <c r="P18" s="267">
        <v>64</v>
      </c>
      <c r="Q18" s="265">
        <v>4</v>
      </c>
      <c r="R18" s="266">
        <v>4</v>
      </c>
      <c r="S18" s="267">
        <v>64</v>
      </c>
      <c r="T18" s="265"/>
      <c r="U18" s="266"/>
      <c r="V18" s="267">
        <v>0</v>
      </c>
      <c r="W18" s="265"/>
      <c r="X18" s="266"/>
      <c r="Y18" s="267">
        <v>0</v>
      </c>
      <c r="Z18" s="265"/>
      <c r="AA18" s="266"/>
      <c r="AB18" s="267">
        <v>0</v>
      </c>
      <c r="AC18" s="265"/>
      <c r="AD18" s="266"/>
      <c r="AE18" s="267">
        <v>0</v>
      </c>
      <c r="AF18" s="268"/>
      <c r="AG18" s="269"/>
      <c r="AH18" s="262">
        <v>0</v>
      </c>
      <c r="AI18" s="268"/>
      <c r="AJ18" s="269"/>
      <c r="AK18" s="262">
        <v>0</v>
      </c>
      <c r="AL18" s="268"/>
      <c r="AM18" s="269"/>
      <c r="AN18" s="262">
        <v>0</v>
      </c>
    </row>
    <row r="19" spans="1:59" ht="14.5">
      <c r="A19" s="263" t="s">
        <v>210</v>
      </c>
      <c r="B19" s="264" t="s">
        <v>211</v>
      </c>
      <c r="C19" s="254"/>
      <c r="D19" s="244">
        <v>811073</v>
      </c>
      <c r="E19" s="265">
        <v>1</v>
      </c>
      <c r="F19" s="266">
        <v>1</v>
      </c>
      <c r="G19" s="258">
        <v>4</v>
      </c>
      <c r="H19" s="265">
        <v>1</v>
      </c>
      <c r="I19" s="266">
        <v>1</v>
      </c>
      <c r="J19" s="258">
        <v>4</v>
      </c>
      <c r="K19" s="265">
        <v>1</v>
      </c>
      <c r="L19" s="266">
        <v>2</v>
      </c>
      <c r="M19" s="267">
        <v>8</v>
      </c>
      <c r="N19" s="265">
        <v>1</v>
      </c>
      <c r="O19" s="266">
        <v>2</v>
      </c>
      <c r="P19" s="267">
        <v>8</v>
      </c>
      <c r="Q19" s="265">
        <v>1</v>
      </c>
      <c r="R19" s="266">
        <v>2</v>
      </c>
      <c r="S19" s="267">
        <v>8</v>
      </c>
      <c r="T19" s="265"/>
      <c r="U19" s="266"/>
      <c r="V19" s="267">
        <v>0</v>
      </c>
      <c r="W19" s="265"/>
      <c r="X19" s="266"/>
      <c r="Y19" s="267">
        <v>0</v>
      </c>
      <c r="Z19" s="265"/>
      <c r="AA19" s="266"/>
      <c r="AB19" s="267">
        <v>0</v>
      </c>
      <c r="AC19" s="265"/>
      <c r="AD19" s="266"/>
      <c r="AE19" s="267">
        <v>0</v>
      </c>
      <c r="AF19" s="268"/>
      <c r="AG19" s="269"/>
      <c r="AH19" s="262">
        <v>0</v>
      </c>
      <c r="AI19" s="268"/>
      <c r="AJ19" s="269"/>
      <c r="AK19" s="262">
        <v>0</v>
      </c>
      <c r="AL19" s="268"/>
      <c r="AM19" s="269"/>
      <c r="AN19" s="262">
        <v>0</v>
      </c>
    </row>
    <row r="20" spans="1:59" ht="14.5">
      <c r="A20" s="263" t="s">
        <v>212</v>
      </c>
      <c r="B20" s="264" t="s">
        <v>213</v>
      </c>
      <c r="C20" s="254"/>
      <c r="D20" s="244">
        <v>811075</v>
      </c>
      <c r="E20" s="276">
        <v>3</v>
      </c>
      <c r="F20" s="277">
        <v>5</v>
      </c>
      <c r="G20" s="258">
        <v>60</v>
      </c>
      <c r="H20" s="276">
        <v>3</v>
      </c>
      <c r="I20" s="277">
        <v>5</v>
      </c>
      <c r="J20" s="258">
        <v>60</v>
      </c>
      <c r="K20" s="265">
        <v>3</v>
      </c>
      <c r="L20" s="266">
        <v>5</v>
      </c>
      <c r="M20" s="267">
        <v>60</v>
      </c>
      <c r="N20" s="265">
        <v>3</v>
      </c>
      <c r="O20" s="266">
        <v>5</v>
      </c>
      <c r="P20" s="267">
        <v>60</v>
      </c>
      <c r="Q20" s="265">
        <v>3</v>
      </c>
      <c r="R20" s="266">
        <v>5</v>
      </c>
      <c r="S20" s="267">
        <v>60</v>
      </c>
      <c r="T20" s="265"/>
      <c r="U20" s="266"/>
      <c r="V20" s="267">
        <v>0</v>
      </c>
      <c r="W20" s="265"/>
      <c r="X20" s="266"/>
      <c r="Y20" s="267">
        <v>0</v>
      </c>
      <c r="Z20" s="265"/>
      <c r="AA20" s="266"/>
      <c r="AB20" s="267">
        <v>0</v>
      </c>
      <c r="AC20" s="265"/>
      <c r="AD20" s="266"/>
      <c r="AE20" s="267">
        <v>0</v>
      </c>
      <c r="AF20" s="268"/>
      <c r="AG20" s="269"/>
      <c r="AH20" s="262">
        <v>0</v>
      </c>
      <c r="AI20" s="268"/>
      <c r="AJ20" s="269"/>
      <c r="AK20" s="262">
        <v>0</v>
      </c>
      <c r="AL20" s="268"/>
      <c r="AM20" s="269"/>
      <c r="AN20" s="262">
        <v>0</v>
      </c>
    </row>
    <row r="21" spans="1:59" ht="14.5">
      <c r="A21" s="263" t="s">
        <v>133</v>
      </c>
      <c r="B21" s="264"/>
      <c r="C21" s="254"/>
      <c r="D21" s="244">
        <v>811080</v>
      </c>
      <c r="E21" s="276">
        <v>4</v>
      </c>
      <c r="F21" s="277">
        <v>5</v>
      </c>
      <c r="G21" s="258">
        <v>80</v>
      </c>
      <c r="H21" s="276">
        <v>4</v>
      </c>
      <c r="I21" s="277">
        <v>5</v>
      </c>
      <c r="J21" s="258">
        <v>80</v>
      </c>
      <c r="K21" s="265">
        <v>6</v>
      </c>
      <c r="L21" s="266">
        <v>5</v>
      </c>
      <c r="M21" s="267">
        <v>120</v>
      </c>
      <c r="N21" s="265">
        <v>6</v>
      </c>
      <c r="O21" s="266">
        <v>5</v>
      </c>
      <c r="P21" s="267">
        <v>120</v>
      </c>
      <c r="Q21" s="265">
        <v>6</v>
      </c>
      <c r="R21" s="266">
        <v>5</v>
      </c>
      <c r="S21" s="267">
        <v>120</v>
      </c>
      <c r="T21" s="265"/>
      <c r="U21" s="266"/>
      <c r="V21" s="267">
        <v>0</v>
      </c>
      <c r="W21" s="265"/>
      <c r="X21" s="266"/>
      <c r="Y21" s="267">
        <v>0</v>
      </c>
      <c r="Z21" s="265"/>
      <c r="AA21" s="266"/>
      <c r="AB21" s="267">
        <v>0</v>
      </c>
      <c r="AC21" s="265"/>
      <c r="AD21" s="266"/>
      <c r="AE21" s="267">
        <v>0</v>
      </c>
      <c r="AF21" s="268"/>
      <c r="AG21" s="269"/>
      <c r="AH21" s="262">
        <v>0</v>
      </c>
      <c r="AI21" s="268"/>
      <c r="AJ21" s="269"/>
      <c r="AK21" s="262">
        <v>0</v>
      </c>
      <c r="AL21" s="268"/>
      <c r="AM21" s="269"/>
      <c r="AN21" s="262">
        <v>0</v>
      </c>
    </row>
    <row r="22" spans="1:59" ht="14.5">
      <c r="A22" s="263" t="s">
        <v>153</v>
      </c>
      <c r="B22" s="264" t="s">
        <v>214</v>
      </c>
      <c r="C22" s="254"/>
      <c r="D22" s="244">
        <v>811087</v>
      </c>
      <c r="E22" s="265">
        <v>2</v>
      </c>
      <c r="F22" s="266">
        <v>3</v>
      </c>
      <c r="G22" s="258">
        <v>24</v>
      </c>
      <c r="H22" s="265">
        <v>2</v>
      </c>
      <c r="I22" s="266">
        <v>3</v>
      </c>
      <c r="J22" s="258">
        <v>24</v>
      </c>
      <c r="K22" s="265">
        <v>2</v>
      </c>
      <c r="L22" s="266">
        <v>3</v>
      </c>
      <c r="M22" s="267">
        <v>24</v>
      </c>
      <c r="N22" s="265">
        <v>2</v>
      </c>
      <c r="O22" s="266">
        <v>3</v>
      </c>
      <c r="P22" s="267">
        <v>24</v>
      </c>
      <c r="Q22" s="265">
        <v>2</v>
      </c>
      <c r="R22" s="266">
        <v>3</v>
      </c>
      <c r="S22" s="267">
        <v>24</v>
      </c>
      <c r="T22" s="265"/>
      <c r="U22" s="266"/>
      <c r="V22" s="267">
        <v>0</v>
      </c>
      <c r="W22" s="265"/>
      <c r="X22" s="266"/>
      <c r="Y22" s="267">
        <v>0</v>
      </c>
      <c r="Z22" s="265"/>
      <c r="AA22" s="266"/>
      <c r="AB22" s="267">
        <v>0</v>
      </c>
      <c r="AC22" s="265"/>
      <c r="AD22" s="266"/>
      <c r="AE22" s="267">
        <v>0</v>
      </c>
      <c r="AF22" s="268"/>
      <c r="AG22" s="269"/>
      <c r="AH22" s="262">
        <v>0</v>
      </c>
      <c r="AI22" s="268"/>
      <c r="AJ22" s="269"/>
      <c r="AK22" s="262">
        <v>0</v>
      </c>
      <c r="AL22" s="268"/>
      <c r="AM22" s="269"/>
      <c r="AN22" s="262">
        <v>0</v>
      </c>
    </row>
    <row r="23" spans="1:59" ht="14.5">
      <c r="A23" s="263" t="s">
        <v>215</v>
      </c>
      <c r="B23" s="264" t="s">
        <v>216</v>
      </c>
      <c r="C23" s="254"/>
      <c r="D23" s="244">
        <v>811088</v>
      </c>
      <c r="E23" s="276">
        <v>4</v>
      </c>
      <c r="F23" s="277">
        <v>2</v>
      </c>
      <c r="G23" s="258">
        <v>32</v>
      </c>
      <c r="H23" s="276">
        <v>4</v>
      </c>
      <c r="I23" s="277">
        <v>2</v>
      </c>
      <c r="J23" s="258">
        <v>32</v>
      </c>
      <c r="K23" s="265">
        <v>4</v>
      </c>
      <c r="L23" s="266">
        <v>2</v>
      </c>
      <c r="M23" s="267">
        <v>32</v>
      </c>
      <c r="N23" s="265">
        <v>4</v>
      </c>
      <c r="O23" s="266">
        <v>3</v>
      </c>
      <c r="P23" s="267">
        <v>48</v>
      </c>
      <c r="Q23" s="265">
        <v>4</v>
      </c>
      <c r="R23" s="266">
        <v>3</v>
      </c>
      <c r="S23" s="267">
        <v>48</v>
      </c>
      <c r="T23" s="265"/>
      <c r="U23" s="266"/>
      <c r="V23" s="267">
        <v>0</v>
      </c>
      <c r="W23" s="265"/>
      <c r="X23" s="266"/>
      <c r="Y23" s="267">
        <v>0</v>
      </c>
      <c r="Z23" s="265"/>
      <c r="AA23" s="266"/>
      <c r="AB23" s="267">
        <v>0</v>
      </c>
      <c r="AC23" s="265"/>
      <c r="AD23" s="266"/>
      <c r="AE23" s="267">
        <v>0</v>
      </c>
      <c r="AF23" s="268"/>
      <c r="AG23" s="269"/>
      <c r="AH23" s="262">
        <v>0</v>
      </c>
      <c r="AI23" s="268"/>
      <c r="AJ23" s="269"/>
      <c r="AK23" s="262">
        <v>0</v>
      </c>
      <c r="AL23" s="268"/>
      <c r="AM23" s="269"/>
      <c r="AN23" s="262">
        <v>0</v>
      </c>
    </row>
    <row r="24" spans="1:59" ht="14.5">
      <c r="A24" s="253" t="s">
        <v>168</v>
      </c>
      <c r="B24" s="254" t="s">
        <v>200</v>
      </c>
      <c r="C24" s="254"/>
      <c r="D24" s="255">
        <v>811117</v>
      </c>
      <c r="E24" s="256">
        <v>2</v>
      </c>
      <c r="F24" s="257">
        <v>1</v>
      </c>
      <c r="G24" s="258">
        <v>8</v>
      </c>
      <c r="H24" s="256">
        <v>2</v>
      </c>
      <c r="I24" s="257">
        <v>1</v>
      </c>
      <c r="J24" s="258">
        <v>8</v>
      </c>
      <c r="K24" s="256">
        <v>2</v>
      </c>
      <c r="L24" s="257">
        <v>1</v>
      </c>
      <c r="M24" s="258">
        <v>8</v>
      </c>
      <c r="N24" s="256">
        <v>2</v>
      </c>
      <c r="O24" s="257">
        <v>1</v>
      </c>
      <c r="P24" s="258">
        <v>8</v>
      </c>
      <c r="Q24" s="256">
        <v>2</v>
      </c>
      <c r="R24" s="257">
        <v>1</v>
      </c>
      <c r="S24" s="258">
        <v>8</v>
      </c>
      <c r="T24" s="256"/>
      <c r="U24" s="257"/>
      <c r="V24" s="258">
        <v>0</v>
      </c>
      <c r="W24" s="256"/>
      <c r="X24" s="257"/>
      <c r="Y24" s="258">
        <v>0</v>
      </c>
      <c r="Z24" s="256"/>
      <c r="AA24" s="257"/>
      <c r="AB24" s="258">
        <v>0</v>
      </c>
      <c r="AC24" s="256"/>
      <c r="AD24" s="257"/>
      <c r="AE24" s="258">
        <v>0</v>
      </c>
      <c r="AF24" s="259"/>
      <c r="AG24" s="260"/>
      <c r="AH24" s="261">
        <v>0</v>
      </c>
      <c r="AI24" s="259"/>
      <c r="AJ24" s="260"/>
      <c r="AK24" s="261">
        <v>0</v>
      </c>
      <c r="AL24" s="259"/>
      <c r="AM24" s="260"/>
      <c r="AN24" s="261">
        <v>0</v>
      </c>
    </row>
    <row r="25" spans="1:59" ht="14.5">
      <c r="A25" s="263" t="s">
        <v>217</v>
      </c>
      <c r="B25" s="264"/>
      <c r="C25" s="254"/>
      <c r="D25" s="244">
        <v>901251</v>
      </c>
      <c r="E25" s="256">
        <v>20</v>
      </c>
      <c r="F25" s="257">
        <v>2</v>
      </c>
      <c r="G25" s="258">
        <v>40</v>
      </c>
      <c r="H25" s="256">
        <v>20</v>
      </c>
      <c r="I25" s="257">
        <v>2</v>
      </c>
      <c r="J25" s="258">
        <v>40</v>
      </c>
      <c r="K25" s="256">
        <v>20</v>
      </c>
      <c r="L25" s="257">
        <v>1</v>
      </c>
      <c r="M25" s="258">
        <v>20</v>
      </c>
      <c r="N25" s="256">
        <v>20</v>
      </c>
      <c r="O25" s="257">
        <v>1</v>
      </c>
      <c r="P25" s="258">
        <v>20</v>
      </c>
      <c r="Q25" s="256">
        <v>20</v>
      </c>
      <c r="R25" s="257">
        <v>1</v>
      </c>
      <c r="S25" s="258">
        <v>20</v>
      </c>
      <c r="T25" s="256"/>
      <c r="U25" s="257"/>
      <c r="V25" s="258">
        <v>0</v>
      </c>
      <c r="W25" s="256"/>
      <c r="X25" s="257"/>
      <c r="Y25" s="258">
        <v>0</v>
      </c>
      <c r="Z25" s="256"/>
      <c r="AA25" s="257"/>
      <c r="AB25" s="258">
        <v>0</v>
      </c>
      <c r="AC25" s="256"/>
      <c r="AD25" s="257"/>
      <c r="AE25" s="258">
        <v>0</v>
      </c>
      <c r="AF25" s="259"/>
      <c r="AG25" s="260"/>
      <c r="AH25" s="261">
        <v>0</v>
      </c>
      <c r="AI25" s="259"/>
      <c r="AJ25" s="260"/>
      <c r="AK25" s="261">
        <v>0</v>
      </c>
      <c r="AL25" s="259"/>
      <c r="AM25" s="260"/>
      <c r="AN25" s="261">
        <v>0</v>
      </c>
    </row>
    <row r="26" spans="1:59" ht="15" thickBot="1">
      <c r="A26" s="278" t="s">
        <v>218</v>
      </c>
      <c r="B26" s="279"/>
      <c r="C26" s="280"/>
      <c r="D26" s="281">
        <v>901253</v>
      </c>
      <c r="E26" s="282">
        <v>2</v>
      </c>
      <c r="F26" s="283">
        <v>1</v>
      </c>
      <c r="G26" s="284">
        <v>8</v>
      </c>
      <c r="H26" s="282">
        <v>2</v>
      </c>
      <c r="I26" s="283">
        <v>1</v>
      </c>
      <c r="J26" s="284">
        <v>8</v>
      </c>
      <c r="K26" s="282">
        <v>2</v>
      </c>
      <c r="L26" s="283">
        <v>1</v>
      </c>
      <c r="M26" s="285">
        <v>8</v>
      </c>
      <c r="N26" s="282">
        <v>2</v>
      </c>
      <c r="O26" s="283">
        <v>1</v>
      </c>
      <c r="P26" s="285">
        <v>8</v>
      </c>
      <c r="Q26" s="282">
        <v>2</v>
      </c>
      <c r="R26" s="283">
        <v>1</v>
      </c>
      <c r="S26" s="285">
        <v>8</v>
      </c>
      <c r="T26" s="282"/>
      <c r="U26" s="283"/>
      <c r="V26" s="285">
        <v>0</v>
      </c>
      <c r="W26" s="282"/>
      <c r="X26" s="283"/>
      <c r="Y26" s="285">
        <v>0</v>
      </c>
      <c r="Z26" s="282"/>
      <c r="AA26" s="283"/>
      <c r="AB26" s="285">
        <v>0</v>
      </c>
      <c r="AC26" s="282"/>
      <c r="AD26" s="283"/>
      <c r="AE26" s="285">
        <v>0</v>
      </c>
      <c r="AF26" s="286"/>
      <c r="AG26" s="287"/>
      <c r="AH26" s="288">
        <v>0</v>
      </c>
      <c r="AI26" s="286"/>
      <c r="AJ26" s="287"/>
      <c r="AK26" s="288">
        <v>0</v>
      </c>
      <c r="AL26" s="286"/>
      <c r="AM26" s="287"/>
      <c r="AN26" s="288">
        <v>0</v>
      </c>
      <c r="AO26" s="270"/>
      <c r="AP26" s="270"/>
      <c r="AQ26" s="270"/>
      <c r="AR26" s="270"/>
      <c r="AS26" s="270"/>
      <c r="AT26" s="270"/>
      <c r="AU26" s="270"/>
      <c r="AV26" s="270"/>
      <c r="AW26" s="270"/>
      <c r="AX26" s="270"/>
      <c r="AY26" s="270"/>
      <c r="AZ26" s="270"/>
      <c r="BA26" s="270"/>
      <c r="BB26" s="270"/>
      <c r="BC26" s="270"/>
      <c r="BD26" s="270"/>
      <c r="BE26" s="270"/>
      <c r="BF26" s="270"/>
      <c r="BG26" s="270"/>
    </row>
    <row r="27" spans="1:59" ht="13.5" thickBot="1">
      <c r="A27" s="289"/>
      <c r="B27" s="290" t="s">
        <v>219</v>
      </c>
      <c r="C27" s="291"/>
      <c r="D27" s="292">
        <v>2942</v>
      </c>
      <c r="E27" s="293"/>
      <c r="F27" s="294"/>
      <c r="G27" s="294">
        <v>502</v>
      </c>
      <c r="H27" s="294"/>
      <c r="I27" s="294"/>
      <c r="J27" s="294">
        <v>526</v>
      </c>
      <c r="K27" s="294"/>
      <c r="L27" s="294"/>
      <c r="M27" s="294">
        <v>550</v>
      </c>
      <c r="N27" s="294"/>
      <c r="O27" s="294"/>
      <c r="P27" s="294">
        <v>670</v>
      </c>
      <c r="Q27" s="294"/>
      <c r="R27" s="294"/>
      <c r="S27" s="294">
        <v>694</v>
      </c>
      <c r="T27" s="294"/>
      <c r="U27" s="294"/>
      <c r="V27" s="294">
        <v>0</v>
      </c>
      <c r="W27" s="294"/>
      <c r="X27" s="294"/>
      <c r="Y27" s="294">
        <v>0</v>
      </c>
      <c r="Z27" s="294"/>
      <c r="AA27" s="294"/>
      <c r="AB27" s="294">
        <v>0</v>
      </c>
      <c r="AC27" s="294"/>
      <c r="AD27" s="294"/>
      <c r="AE27" s="294">
        <v>0</v>
      </c>
      <c r="AF27" s="294"/>
      <c r="AG27" s="294"/>
      <c r="AH27" s="294">
        <v>0</v>
      </c>
      <c r="AI27" s="294"/>
      <c r="AJ27" s="294"/>
      <c r="AK27" s="294">
        <v>0</v>
      </c>
      <c r="AL27" s="294"/>
      <c r="AM27" s="294"/>
      <c r="AN27" s="295">
        <v>0</v>
      </c>
    </row>
    <row r="28" spans="1:59" ht="13">
      <c r="A28" s="289"/>
      <c r="B28" s="289"/>
      <c r="C28" s="254"/>
      <c r="D28" s="296"/>
      <c r="E28" s="297"/>
      <c r="F28" s="297"/>
      <c r="G28" s="297"/>
      <c r="H28" s="297"/>
      <c r="I28" s="297"/>
      <c r="J28" s="297"/>
      <c r="K28" s="297"/>
      <c r="L28" s="297"/>
      <c r="M28" s="297"/>
      <c r="N28" s="297"/>
      <c r="O28" s="297"/>
      <c r="P28" s="297"/>
      <c r="Q28" s="297"/>
      <c r="R28" s="297"/>
      <c r="S28" s="297"/>
      <c r="T28" s="298"/>
      <c r="U28" s="298"/>
      <c r="V28" s="298"/>
      <c r="W28" s="297"/>
      <c r="X28" s="297"/>
      <c r="Y28" s="297"/>
      <c r="Z28" s="298"/>
      <c r="AA28" s="298"/>
      <c r="AB28" s="298"/>
      <c r="AC28" s="298"/>
      <c r="AD28" s="298"/>
      <c r="AE28" s="298"/>
      <c r="AF28" s="297"/>
      <c r="AG28" s="297"/>
      <c r="AH28" s="297"/>
      <c r="AI28" s="297"/>
      <c r="AJ28" s="297"/>
      <c r="AK28" s="297"/>
      <c r="AL28" s="297"/>
    </row>
    <row r="29" spans="1:59" s="254" customFormat="1" ht="13" thickBot="1">
      <c r="D29" s="299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0"/>
      <c r="R29" s="300"/>
      <c r="S29" s="300"/>
      <c r="T29" s="301"/>
      <c r="U29" s="301"/>
      <c r="V29" s="301"/>
      <c r="W29" s="300"/>
      <c r="X29" s="300"/>
      <c r="Y29" s="300"/>
      <c r="Z29" s="301"/>
      <c r="AA29" s="301"/>
      <c r="AB29" s="301"/>
      <c r="AC29" s="301"/>
      <c r="AD29" s="301"/>
      <c r="AE29" s="301"/>
      <c r="AF29" s="300"/>
      <c r="AG29" s="300"/>
      <c r="AH29" s="300"/>
      <c r="AI29" s="300"/>
      <c r="AJ29" s="300"/>
      <c r="AK29" s="300"/>
      <c r="AL29" s="300"/>
    </row>
    <row r="30" spans="1:59" s="240" customFormat="1" ht="13.5" thickBot="1">
      <c r="A30" s="235" t="s">
        <v>192</v>
      </c>
      <c r="B30" s="236" t="s">
        <v>193</v>
      </c>
      <c r="C30" s="237" t="s">
        <v>115</v>
      </c>
      <c r="D30" s="238" t="s">
        <v>194</v>
      </c>
      <c r="E30" s="463">
        <v>41456</v>
      </c>
      <c r="F30" s="464"/>
      <c r="G30" s="465"/>
      <c r="H30" s="463">
        <v>41487</v>
      </c>
      <c r="I30" s="464"/>
      <c r="J30" s="465"/>
      <c r="K30" s="463">
        <v>41518</v>
      </c>
      <c r="L30" s="464"/>
      <c r="M30" s="465"/>
      <c r="N30" s="463">
        <v>41548</v>
      </c>
      <c r="O30" s="464"/>
      <c r="P30" s="465"/>
      <c r="Q30" s="463">
        <v>41579</v>
      </c>
      <c r="R30" s="464"/>
      <c r="S30" s="465"/>
      <c r="T30" s="463">
        <v>41609</v>
      </c>
      <c r="U30" s="464"/>
      <c r="V30" s="465"/>
      <c r="W30" s="463">
        <v>41640</v>
      </c>
      <c r="X30" s="464"/>
      <c r="Y30" s="465"/>
      <c r="Z30" s="463">
        <v>41671</v>
      </c>
      <c r="AA30" s="464"/>
      <c r="AB30" s="465"/>
      <c r="AC30" s="463">
        <v>41699</v>
      </c>
      <c r="AD30" s="464"/>
      <c r="AE30" s="465"/>
      <c r="AF30" s="463">
        <v>41730</v>
      </c>
      <c r="AG30" s="464"/>
      <c r="AH30" s="465"/>
      <c r="AI30" s="463">
        <v>41760</v>
      </c>
      <c r="AJ30" s="464"/>
      <c r="AK30" s="465"/>
      <c r="AL30" s="463">
        <v>41791</v>
      </c>
      <c r="AM30" s="464"/>
      <c r="AN30" s="465"/>
      <c r="AO30" s="239"/>
      <c r="AP30" s="239"/>
      <c r="AQ30" s="239"/>
      <c r="AR30" s="239"/>
      <c r="AS30" s="239"/>
    </row>
    <row r="31" spans="1:59" s="254" customFormat="1" ht="13.5" thickTop="1">
      <c r="A31" s="302" t="s">
        <v>220</v>
      </c>
      <c r="D31" s="255"/>
      <c r="E31" s="245" t="s">
        <v>196</v>
      </c>
      <c r="F31" s="246" t="s">
        <v>197</v>
      </c>
      <c r="G31" s="247" t="s">
        <v>198</v>
      </c>
      <c r="H31" s="245" t="s">
        <v>196</v>
      </c>
      <c r="I31" s="246" t="s">
        <v>197</v>
      </c>
      <c r="J31" s="247" t="s">
        <v>198</v>
      </c>
      <c r="K31" s="245" t="s">
        <v>196</v>
      </c>
      <c r="L31" s="246" t="s">
        <v>197</v>
      </c>
      <c r="M31" s="247" t="s">
        <v>198</v>
      </c>
      <c r="N31" s="245" t="s">
        <v>196</v>
      </c>
      <c r="O31" s="246" t="s">
        <v>197</v>
      </c>
      <c r="P31" s="247" t="s">
        <v>198</v>
      </c>
      <c r="Q31" s="245" t="s">
        <v>196</v>
      </c>
      <c r="R31" s="246" t="s">
        <v>197</v>
      </c>
      <c r="S31" s="247" t="s">
        <v>198</v>
      </c>
      <c r="T31" s="245" t="s">
        <v>196</v>
      </c>
      <c r="U31" s="246" t="s">
        <v>197</v>
      </c>
      <c r="V31" s="247" t="s">
        <v>198</v>
      </c>
      <c r="W31" s="245" t="s">
        <v>196</v>
      </c>
      <c r="X31" s="246" t="s">
        <v>197</v>
      </c>
      <c r="Y31" s="247" t="s">
        <v>198</v>
      </c>
      <c r="Z31" s="245" t="s">
        <v>196</v>
      </c>
      <c r="AA31" s="246" t="s">
        <v>197</v>
      </c>
      <c r="AB31" s="247" t="s">
        <v>198</v>
      </c>
      <c r="AC31" s="245" t="s">
        <v>196</v>
      </c>
      <c r="AD31" s="246" t="s">
        <v>197</v>
      </c>
      <c r="AE31" s="247" t="s">
        <v>198</v>
      </c>
      <c r="AF31" s="245" t="s">
        <v>196</v>
      </c>
      <c r="AG31" s="246" t="s">
        <v>197</v>
      </c>
      <c r="AH31" s="247" t="s">
        <v>198</v>
      </c>
      <c r="AI31" s="245" t="s">
        <v>196</v>
      </c>
      <c r="AJ31" s="246" t="s">
        <v>197</v>
      </c>
      <c r="AK31" s="247" t="s">
        <v>198</v>
      </c>
      <c r="AL31" s="245" t="s">
        <v>196</v>
      </c>
      <c r="AM31" s="246" t="s">
        <v>197</v>
      </c>
      <c r="AN31" s="247" t="s">
        <v>198</v>
      </c>
    </row>
    <row r="32" spans="1:59" ht="14.5">
      <c r="A32" s="271" t="s">
        <v>170</v>
      </c>
      <c r="B32" s="272" t="s">
        <v>221</v>
      </c>
      <c r="C32" s="272"/>
      <c r="D32" s="255">
        <v>705638</v>
      </c>
      <c r="E32" s="303">
        <v>6</v>
      </c>
      <c r="F32" s="304">
        <v>1</v>
      </c>
      <c r="G32" s="305">
        <v>24</v>
      </c>
      <c r="H32" s="303">
        <v>6</v>
      </c>
      <c r="I32" s="304">
        <v>1</v>
      </c>
      <c r="J32" s="305">
        <v>24</v>
      </c>
      <c r="K32" s="303">
        <v>6</v>
      </c>
      <c r="L32" s="304">
        <v>1</v>
      </c>
      <c r="M32" s="305">
        <v>24</v>
      </c>
      <c r="N32" s="303">
        <v>6</v>
      </c>
      <c r="O32" s="304">
        <v>1</v>
      </c>
      <c r="P32" s="305">
        <v>24</v>
      </c>
      <c r="Q32" s="303">
        <v>6</v>
      </c>
      <c r="R32" s="304">
        <v>1</v>
      </c>
      <c r="S32" s="305">
        <v>24</v>
      </c>
      <c r="T32" s="303"/>
      <c r="U32" s="304"/>
      <c r="V32" s="305">
        <v>0</v>
      </c>
      <c r="W32" s="303"/>
      <c r="X32" s="304"/>
      <c r="Y32" s="305">
        <v>0</v>
      </c>
      <c r="Z32" s="303"/>
      <c r="AA32" s="304"/>
      <c r="AB32" s="305">
        <v>0</v>
      </c>
      <c r="AC32" s="303"/>
      <c r="AD32" s="304"/>
      <c r="AE32" s="305">
        <v>0</v>
      </c>
      <c r="AF32" s="306"/>
      <c r="AG32" s="307"/>
      <c r="AH32" s="308">
        <v>0</v>
      </c>
      <c r="AI32" s="303"/>
      <c r="AJ32" s="304"/>
      <c r="AK32" s="305">
        <v>0</v>
      </c>
      <c r="AL32" s="303"/>
      <c r="AM32" s="304"/>
      <c r="AN32" s="305">
        <v>0</v>
      </c>
    </row>
    <row r="33" spans="1:40" s="254" customFormat="1" ht="14.5">
      <c r="A33" s="263" t="s">
        <v>222</v>
      </c>
      <c r="B33" s="264" t="s">
        <v>223</v>
      </c>
      <c r="D33" s="244">
        <v>811051</v>
      </c>
      <c r="E33" s="265"/>
      <c r="F33" s="266"/>
      <c r="G33" s="267">
        <v>0</v>
      </c>
      <c r="H33" s="265">
        <v>3.5</v>
      </c>
      <c r="I33" s="266">
        <v>3</v>
      </c>
      <c r="J33" s="267">
        <v>42</v>
      </c>
      <c r="K33" s="265">
        <v>3.5</v>
      </c>
      <c r="L33" s="266">
        <v>3</v>
      </c>
      <c r="M33" s="267">
        <v>42</v>
      </c>
      <c r="N33" s="265">
        <v>3.5</v>
      </c>
      <c r="O33" s="266">
        <v>3</v>
      </c>
      <c r="P33" s="267">
        <v>42</v>
      </c>
      <c r="Q33" s="265">
        <v>3.5</v>
      </c>
      <c r="R33" s="266">
        <v>3</v>
      </c>
      <c r="S33" s="267">
        <v>42</v>
      </c>
      <c r="T33" s="265"/>
      <c r="U33" s="266"/>
      <c r="V33" s="267">
        <v>0</v>
      </c>
      <c r="W33" s="265"/>
      <c r="X33" s="266"/>
      <c r="Y33" s="267">
        <v>0</v>
      </c>
      <c r="Z33" s="265"/>
      <c r="AA33" s="266"/>
      <c r="AB33" s="267">
        <v>0</v>
      </c>
      <c r="AC33" s="265"/>
      <c r="AD33" s="266"/>
      <c r="AE33" s="267">
        <v>0</v>
      </c>
      <c r="AF33" s="268"/>
      <c r="AG33" s="269"/>
      <c r="AH33" s="262">
        <v>0</v>
      </c>
      <c r="AI33" s="268"/>
      <c r="AJ33" s="269"/>
      <c r="AK33" s="262">
        <v>0</v>
      </c>
      <c r="AL33" s="268"/>
      <c r="AM33" s="269"/>
      <c r="AN33" s="262">
        <v>0</v>
      </c>
    </row>
    <row r="34" spans="1:40" ht="14.5">
      <c r="A34" s="263" t="s">
        <v>224</v>
      </c>
      <c r="B34" s="264" t="s">
        <v>225</v>
      </c>
      <c r="C34" s="254"/>
      <c r="D34" s="244">
        <v>811052</v>
      </c>
      <c r="E34" s="265">
        <v>2</v>
      </c>
      <c r="F34" s="266">
        <v>3</v>
      </c>
      <c r="G34" s="267">
        <v>24</v>
      </c>
      <c r="H34" s="265">
        <v>2</v>
      </c>
      <c r="I34" s="266">
        <v>3</v>
      </c>
      <c r="J34" s="267">
        <v>24</v>
      </c>
      <c r="K34" s="265">
        <v>2</v>
      </c>
      <c r="L34" s="266">
        <v>3</v>
      </c>
      <c r="M34" s="267">
        <v>24</v>
      </c>
      <c r="N34" s="265">
        <v>2</v>
      </c>
      <c r="O34" s="266">
        <v>3</v>
      </c>
      <c r="P34" s="267">
        <v>24</v>
      </c>
      <c r="Q34" s="265">
        <v>2</v>
      </c>
      <c r="R34" s="266">
        <v>3</v>
      </c>
      <c r="S34" s="267">
        <v>24</v>
      </c>
      <c r="T34" s="265"/>
      <c r="U34" s="266"/>
      <c r="V34" s="267">
        <v>0</v>
      </c>
      <c r="W34" s="265"/>
      <c r="X34" s="266"/>
      <c r="Y34" s="267">
        <v>0</v>
      </c>
      <c r="Z34" s="265"/>
      <c r="AA34" s="266"/>
      <c r="AB34" s="267">
        <v>0</v>
      </c>
      <c r="AC34" s="265"/>
      <c r="AD34" s="266"/>
      <c r="AE34" s="267">
        <v>0</v>
      </c>
      <c r="AF34" s="268"/>
      <c r="AG34" s="269"/>
      <c r="AH34" s="262">
        <v>0</v>
      </c>
      <c r="AI34" s="268"/>
      <c r="AJ34" s="269"/>
      <c r="AK34" s="262">
        <v>0</v>
      </c>
      <c r="AL34" s="268"/>
      <c r="AM34" s="269"/>
      <c r="AN34" s="262">
        <v>0</v>
      </c>
    </row>
    <row r="35" spans="1:40" ht="14.5">
      <c r="A35" s="263" t="s">
        <v>46</v>
      </c>
      <c r="B35" s="264" t="s">
        <v>226</v>
      </c>
      <c r="C35" s="254"/>
      <c r="D35" s="244">
        <v>811056</v>
      </c>
      <c r="E35" s="265">
        <v>2</v>
      </c>
      <c r="F35" s="266">
        <v>3</v>
      </c>
      <c r="G35" s="267">
        <v>24</v>
      </c>
      <c r="H35" s="265">
        <v>2</v>
      </c>
      <c r="I35" s="266">
        <v>3</v>
      </c>
      <c r="J35" s="267">
        <v>24</v>
      </c>
      <c r="K35" s="265">
        <v>2</v>
      </c>
      <c r="L35" s="266">
        <v>3</v>
      </c>
      <c r="M35" s="267">
        <v>24</v>
      </c>
      <c r="N35" s="265">
        <v>2</v>
      </c>
      <c r="O35" s="266">
        <v>3</v>
      </c>
      <c r="P35" s="267">
        <v>24</v>
      </c>
      <c r="Q35" s="265">
        <v>2</v>
      </c>
      <c r="R35" s="266">
        <v>3</v>
      </c>
      <c r="S35" s="267">
        <v>24</v>
      </c>
      <c r="T35" s="265"/>
      <c r="U35" s="266"/>
      <c r="V35" s="267">
        <v>0</v>
      </c>
      <c r="W35" s="265"/>
      <c r="X35" s="266"/>
      <c r="Y35" s="267">
        <v>0</v>
      </c>
      <c r="Z35" s="265"/>
      <c r="AA35" s="266"/>
      <c r="AB35" s="267">
        <v>0</v>
      </c>
      <c r="AC35" s="265"/>
      <c r="AD35" s="266"/>
      <c r="AE35" s="267">
        <v>0</v>
      </c>
      <c r="AF35" s="268"/>
      <c r="AG35" s="269"/>
      <c r="AH35" s="262">
        <v>0</v>
      </c>
      <c r="AI35" s="268"/>
      <c r="AJ35" s="269"/>
      <c r="AK35" s="262">
        <v>0</v>
      </c>
      <c r="AL35" s="268"/>
      <c r="AM35" s="269"/>
      <c r="AN35" s="262">
        <v>0</v>
      </c>
    </row>
    <row r="36" spans="1:40" ht="14.5">
      <c r="A36" s="263" t="s">
        <v>100</v>
      </c>
      <c r="B36" s="264" t="s">
        <v>227</v>
      </c>
      <c r="C36" s="254"/>
      <c r="D36" s="244">
        <v>811057</v>
      </c>
      <c r="E36" s="265">
        <v>2</v>
      </c>
      <c r="F36" s="266">
        <v>3</v>
      </c>
      <c r="G36" s="267">
        <v>24</v>
      </c>
      <c r="H36" s="265">
        <v>2</v>
      </c>
      <c r="I36" s="266">
        <v>3</v>
      </c>
      <c r="J36" s="267">
        <v>24</v>
      </c>
      <c r="K36" s="265">
        <v>2</v>
      </c>
      <c r="L36" s="266">
        <v>3</v>
      </c>
      <c r="M36" s="267">
        <v>24</v>
      </c>
      <c r="N36" s="265">
        <v>2</v>
      </c>
      <c r="O36" s="266">
        <v>3</v>
      </c>
      <c r="P36" s="267">
        <v>24</v>
      </c>
      <c r="Q36" s="265">
        <v>2</v>
      </c>
      <c r="R36" s="266">
        <v>3</v>
      </c>
      <c r="S36" s="267">
        <v>24</v>
      </c>
      <c r="T36" s="265"/>
      <c r="U36" s="266"/>
      <c r="V36" s="267">
        <v>0</v>
      </c>
      <c r="W36" s="265"/>
      <c r="X36" s="266"/>
      <c r="Y36" s="267">
        <v>0</v>
      </c>
      <c r="Z36" s="265"/>
      <c r="AA36" s="266"/>
      <c r="AB36" s="267">
        <v>0</v>
      </c>
      <c r="AC36" s="265"/>
      <c r="AD36" s="266"/>
      <c r="AE36" s="267">
        <v>0</v>
      </c>
      <c r="AF36" s="268"/>
      <c r="AG36" s="269"/>
      <c r="AH36" s="262">
        <v>0</v>
      </c>
      <c r="AI36" s="268"/>
      <c r="AJ36" s="269"/>
      <c r="AK36" s="262">
        <v>0</v>
      </c>
      <c r="AL36" s="268"/>
      <c r="AM36" s="269"/>
      <c r="AN36" s="262">
        <v>0</v>
      </c>
    </row>
    <row r="37" spans="1:40" ht="14.5">
      <c r="A37" s="263" t="s">
        <v>58</v>
      </c>
      <c r="B37" s="264" t="s">
        <v>228</v>
      </c>
      <c r="C37" s="254"/>
      <c r="D37" s="244">
        <v>811058</v>
      </c>
      <c r="E37" s="265">
        <v>8</v>
      </c>
      <c r="F37" s="266">
        <v>1</v>
      </c>
      <c r="G37" s="267">
        <v>32</v>
      </c>
      <c r="H37" s="265">
        <v>8</v>
      </c>
      <c r="I37" s="266">
        <v>1</v>
      </c>
      <c r="J37" s="267">
        <v>32</v>
      </c>
      <c r="K37" s="265">
        <v>8</v>
      </c>
      <c r="L37" s="266">
        <v>1</v>
      </c>
      <c r="M37" s="267">
        <v>32</v>
      </c>
      <c r="N37" s="265">
        <v>8</v>
      </c>
      <c r="O37" s="266">
        <v>1</v>
      </c>
      <c r="P37" s="267">
        <v>32</v>
      </c>
      <c r="Q37" s="265">
        <v>8</v>
      </c>
      <c r="R37" s="266">
        <v>1</v>
      </c>
      <c r="S37" s="267">
        <v>32</v>
      </c>
      <c r="T37" s="265"/>
      <c r="U37" s="266"/>
      <c r="V37" s="267">
        <v>0</v>
      </c>
      <c r="W37" s="265"/>
      <c r="X37" s="266"/>
      <c r="Y37" s="267">
        <v>0</v>
      </c>
      <c r="Z37" s="265"/>
      <c r="AA37" s="266"/>
      <c r="AB37" s="267">
        <v>0</v>
      </c>
      <c r="AC37" s="265"/>
      <c r="AD37" s="266"/>
      <c r="AE37" s="267">
        <v>0</v>
      </c>
      <c r="AF37" s="268"/>
      <c r="AG37" s="269"/>
      <c r="AH37" s="262">
        <v>0</v>
      </c>
      <c r="AI37" s="268"/>
      <c r="AJ37" s="269"/>
      <c r="AK37" s="262">
        <v>0</v>
      </c>
      <c r="AL37" s="268"/>
      <c r="AM37" s="269"/>
      <c r="AN37" s="262">
        <v>0</v>
      </c>
    </row>
    <row r="38" spans="1:40" ht="14.5">
      <c r="A38" s="263" t="s">
        <v>56</v>
      </c>
      <c r="B38" s="264" t="s">
        <v>229</v>
      </c>
      <c r="C38" s="254"/>
      <c r="D38" s="244">
        <v>811059</v>
      </c>
      <c r="E38" s="265">
        <v>8</v>
      </c>
      <c r="F38" s="266">
        <v>1</v>
      </c>
      <c r="G38" s="267">
        <v>32</v>
      </c>
      <c r="H38" s="265">
        <v>8</v>
      </c>
      <c r="I38" s="266">
        <v>1</v>
      </c>
      <c r="J38" s="267">
        <v>32</v>
      </c>
      <c r="K38" s="265">
        <v>8</v>
      </c>
      <c r="L38" s="266">
        <v>1</v>
      </c>
      <c r="M38" s="267">
        <v>32</v>
      </c>
      <c r="N38" s="265">
        <v>8</v>
      </c>
      <c r="O38" s="266">
        <v>1</v>
      </c>
      <c r="P38" s="267">
        <v>32</v>
      </c>
      <c r="Q38" s="265">
        <v>8</v>
      </c>
      <c r="R38" s="266">
        <v>1</v>
      </c>
      <c r="S38" s="267">
        <v>32</v>
      </c>
      <c r="T38" s="265"/>
      <c r="U38" s="266"/>
      <c r="V38" s="267">
        <v>0</v>
      </c>
      <c r="W38" s="265"/>
      <c r="X38" s="266"/>
      <c r="Y38" s="267">
        <v>0</v>
      </c>
      <c r="Z38" s="265"/>
      <c r="AA38" s="266"/>
      <c r="AB38" s="267">
        <v>0</v>
      </c>
      <c r="AC38" s="265"/>
      <c r="AD38" s="266"/>
      <c r="AE38" s="267">
        <v>0</v>
      </c>
      <c r="AF38" s="268"/>
      <c r="AG38" s="269"/>
      <c r="AH38" s="262">
        <v>0</v>
      </c>
      <c r="AI38" s="268"/>
      <c r="AJ38" s="269"/>
      <c r="AK38" s="262">
        <v>0</v>
      </c>
      <c r="AL38" s="268"/>
      <c r="AM38" s="269"/>
      <c r="AN38" s="262">
        <v>0</v>
      </c>
    </row>
    <row r="39" spans="1:40" ht="14.5">
      <c r="A39" s="263" t="s">
        <v>230</v>
      </c>
      <c r="B39" s="264"/>
      <c r="C39" s="254"/>
      <c r="D39" s="244">
        <v>811063</v>
      </c>
      <c r="E39" s="265">
        <v>2</v>
      </c>
      <c r="F39" s="266">
        <v>1</v>
      </c>
      <c r="G39" s="267">
        <v>8</v>
      </c>
      <c r="H39" s="265">
        <v>2</v>
      </c>
      <c r="I39" s="266">
        <v>1</v>
      </c>
      <c r="J39" s="267">
        <v>8</v>
      </c>
      <c r="K39" s="265">
        <v>2</v>
      </c>
      <c r="L39" s="266">
        <v>1</v>
      </c>
      <c r="M39" s="267">
        <v>8</v>
      </c>
      <c r="N39" s="265">
        <v>2</v>
      </c>
      <c r="O39" s="266">
        <v>2</v>
      </c>
      <c r="P39" s="267">
        <v>16</v>
      </c>
      <c r="Q39" s="265">
        <v>2</v>
      </c>
      <c r="R39" s="266">
        <v>2</v>
      </c>
      <c r="S39" s="267">
        <v>16</v>
      </c>
      <c r="T39" s="265"/>
      <c r="U39" s="266"/>
      <c r="V39" s="267">
        <v>0</v>
      </c>
      <c r="W39" s="265"/>
      <c r="X39" s="266"/>
      <c r="Y39" s="267">
        <v>0</v>
      </c>
      <c r="Z39" s="265"/>
      <c r="AA39" s="266"/>
      <c r="AB39" s="267">
        <v>0</v>
      </c>
      <c r="AC39" s="265"/>
      <c r="AD39" s="266"/>
      <c r="AE39" s="267">
        <v>0</v>
      </c>
      <c r="AF39" s="268"/>
      <c r="AG39" s="269"/>
      <c r="AH39" s="262">
        <v>0</v>
      </c>
      <c r="AI39" s="268"/>
      <c r="AJ39" s="269"/>
      <c r="AK39" s="262">
        <v>0</v>
      </c>
      <c r="AL39" s="268"/>
      <c r="AM39" s="269"/>
      <c r="AN39" s="262">
        <v>0</v>
      </c>
    </row>
    <row r="40" spans="1:40" ht="14.5">
      <c r="A40" s="263" t="s">
        <v>181</v>
      </c>
      <c r="B40" s="264" t="s">
        <v>231</v>
      </c>
      <c r="C40" s="254"/>
      <c r="D40" s="244">
        <v>811064</v>
      </c>
      <c r="E40" s="265">
        <v>2</v>
      </c>
      <c r="F40" s="266">
        <v>3</v>
      </c>
      <c r="G40" s="267">
        <v>24</v>
      </c>
      <c r="H40" s="265">
        <v>2</v>
      </c>
      <c r="I40" s="266">
        <v>3</v>
      </c>
      <c r="J40" s="267">
        <v>24</v>
      </c>
      <c r="K40" s="265">
        <v>2</v>
      </c>
      <c r="L40" s="266">
        <v>3</v>
      </c>
      <c r="M40" s="267">
        <v>24</v>
      </c>
      <c r="N40" s="265">
        <v>2</v>
      </c>
      <c r="O40" s="266">
        <v>3</v>
      </c>
      <c r="P40" s="267">
        <v>24</v>
      </c>
      <c r="Q40" s="265">
        <v>2</v>
      </c>
      <c r="R40" s="266">
        <v>3</v>
      </c>
      <c r="S40" s="267">
        <v>24</v>
      </c>
      <c r="T40" s="265"/>
      <c r="U40" s="266"/>
      <c r="V40" s="267">
        <v>0</v>
      </c>
      <c r="W40" s="265"/>
      <c r="X40" s="266"/>
      <c r="Y40" s="267">
        <v>0</v>
      </c>
      <c r="Z40" s="265"/>
      <c r="AA40" s="266"/>
      <c r="AB40" s="267">
        <v>0</v>
      </c>
      <c r="AC40" s="265"/>
      <c r="AD40" s="266"/>
      <c r="AE40" s="267">
        <v>0</v>
      </c>
      <c r="AF40" s="268"/>
      <c r="AG40" s="269"/>
      <c r="AH40" s="262">
        <v>0</v>
      </c>
      <c r="AI40" s="268"/>
      <c r="AJ40" s="269"/>
      <c r="AK40" s="262">
        <v>0</v>
      </c>
      <c r="AL40" s="268"/>
      <c r="AM40" s="269"/>
      <c r="AN40" s="262">
        <v>0</v>
      </c>
    </row>
    <row r="41" spans="1:40" ht="14.5">
      <c r="A41" s="263" t="s">
        <v>232</v>
      </c>
      <c r="B41" s="264" t="s">
        <v>233</v>
      </c>
      <c r="C41" s="254"/>
      <c r="D41" s="244">
        <v>811065</v>
      </c>
      <c r="E41" s="265">
        <v>2</v>
      </c>
      <c r="F41" s="266">
        <v>3</v>
      </c>
      <c r="G41" s="267">
        <v>24</v>
      </c>
      <c r="H41" s="265">
        <v>2</v>
      </c>
      <c r="I41" s="266">
        <v>3</v>
      </c>
      <c r="J41" s="267">
        <v>24</v>
      </c>
      <c r="K41" s="265">
        <v>2</v>
      </c>
      <c r="L41" s="266">
        <v>3</v>
      </c>
      <c r="M41" s="267">
        <v>24</v>
      </c>
      <c r="N41" s="265">
        <v>2</v>
      </c>
      <c r="O41" s="266">
        <v>3</v>
      </c>
      <c r="P41" s="267">
        <v>24</v>
      </c>
      <c r="Q41" s="265">
        <v>2</v>
      </c>
      <c r="R41" s="266">
        <v>3</v>
      </c>
      <c r="S41" s="267">
        <v>24</v>
      </c>
      <c r="T41" s="265"/>
      <c r="U41" s="266"/>
      <c r="V41" s="267">
        <v>0</v>
      </c>
      <c r="W41" s="265"/>
      <c r="X41" s="266"/>
      <c r="Y41" s="267">
        <v>0</v>
      </c>
      <c r="Z41" s="265"/>
      <c r="AA41" s="266"/>
      <c r="AB41" s="267">
        <v>0</v>
      </c>
      <c r="AC41" s="265"/>
      <c r="AD41" s="266"/>
      <c r="AE41" s="267">
        <v>0</v>
      </c>
      <c r="AF41" s="268"/>
      <c r="AG41" s="269"/>
      <c r="AH41" s="262">
        <v>0</v>
      </c>
      <c r="AI41" s="268"/>
      <c r="AJ41" s="269"/>
      <c r="AK41" s="262">
        <v>0</v>
      </c>
      <c r="AL41" s="268"/>
      <c r="AM41" s="269"/>
      <c r="AN41" s="262">
        <v>0</v>
      </c>
    </row>
    <row r="42" spans="1:40" ht="14.5">
      <c r="A42" s="263" t="s">
        <v>234</v>
      </c>
      <c r="B42" s="264" t="s">
        <v>235</v>
      </c>
      <c r="C42" s="254"/>
      <c r="D42" s="244">
        <v>811066</v>
      </c>
      <c r="E42" s="265">
        <v>3</v>
      </c>
      <c r="F42" s="266">
        <v>3</v>
      </c>
      <c r="G42" s="267">
        <v>36</v>
      </c>
      <c r="H42" s="265">
        <v>3</v>
      </c>
      <c r="I42" s="266">
        <v>3</v>
      </c>
      <c r="J42" s="267">
        <v>36</v>
      </c>
      <c r="K42" s="265">
        <v>3</v>
      </c>
      <c r="L42" s="266">
        <v>3</v>
      </c>
      <c r="M42" s="267">
        <v>36</v>
      </c>
      <c r="N42" s="265">
        <v>3</v>
      </c>
      <c r="O42" s="266">
        <v>3</v>
      </c>
      <c r="P42" s="267">
        <v>36</v>
      </c>
      <c r="Q42" s="265">
        <v>3</v>
      </c>
      <c r="R42" s="266">
        <v>3</v>
      </c>
      <c r="S42" s="267">
        <v>36</v>
      </c>
      <c r="T42" s="265"/>
      <c r="U42" s="266"/>
      <c r="V42" s="267">
        <v>0</v>
      </c>
      <c r="W42" s="265"/>
      <c r="X42" s="266"/>
      <c r="Y42" s="267">
        <v>0</v>
      </c>
      <c r="Z42" s="265"/>
      <c r="AA42" s="266"/>
      <c r="AB42" s="267">
        <v>0</v>
      </c>
      <c r="AC42" s="265"/>
      <c r="AD42" s="266"/>
      <c r="AE42" s="267">
        <v>0</v>
      </c>
      <c r="AF42" s="268"/>
      <c r="AG42" s="269"/>
      <c r="AH42" s="262">
        <v>0</v>
      </c>
      <c r="AI42" s="268"/>
      <c r="AJ42" s="269"/>
      <c r="AK42" s="262">
        <v>0</v>
      </c>
      <c r="AL42" s="268"/>
      <c r="AM42" s="269"/>
      <c r="AN42" s="262">
        <v>0</v>
      </c>
    </row>
    <row r="43" spans="1:40" ht="14.5">
      <c r="A43" s="263" t="s">
        <v>236</v>
      </c>
      <c r="B43" s="264" t="s">
        <v>237</v>
      </c>
      <c r="C43" s="254"/>
      <c r="D43" s="244">
        <v>811067</v>
      </c>
      <c r="E43" s="265">
        <v>2</v>
      </c>
      <c r="F43" s="266">
        <v>3</v>
      </c>
      <c r="G43" s="267">
        <v>24</v>
      </c>
      <c r="H43" s="265">
        <v>2</v>
      </c>
      <c r="I43" s="266">
        <v>3</v>
      </c>
      <c r="J43" s="267">
        <v>24</v>
      </c>
      <c r="K43" s="265">
        <v>2</v>
      </c>
      <c r="L43" s="266">
        <v>3</v>
      </c>
      <c r="M43" s="267">
        <v>24</v>
      </c>
      <c r="N43" s="265">
        <v>2</v>
      </c>
      <c r="O43" s="266">
        <v>3</v>
      </c>
      <c r="P43" s="267">
        <v>24</v>
      </c>
      <c r="Q43" s="265">
        <v>2</v>
      </c>
      <c r="R43" s="266">
        <v>3</v>
      </c>
      <c r="S43" s="267">
        <v>24</v>
      </c>
      <c r="T43" s="265"/>
      <c r="U43" s="266"/>
      <c r="V43" s="267">
        <v>0</v>
      </c>
      <c r="W43" s="265"/>
      <c r="X43" s="266"/>
      <c r="Y43" s="267">
        <v>0</v>
      </c>
      <c r="Z43" s="265"/>
      <c r="AA43" s="266"/>
      <c r="AB43" s="267">
        <v>0</v>
      </c>
      <c r="AC43" s="265"/>
      <c r="AD43" s="266"/>
      <c r="AE43" s="267">
        <v>0</v>
      </c>
      <c r="AF43" s="268"/>
      <c r="AG43" s="269"/>
      <c r="AH43" s="262">
        <v>0</v>
      </c>
      <c r="AI43" s="268"/>
      <c r="AJ43" s="269"/>
      <c r="AK43" s="262">
        <v>0</v>
      </c>
      <c r="AL43" s="268"/>
      <c r="AM43" s="269"/>
      <c r="AN43" s="262">
        <v>0</v>
      </c>
    </row>
    <row r="44" spans="1:40" ht="14.5">
      <c r="A44" s="263" t="s">
        <v>238</v>
      </c>
      <c r="B44" s="264" t="s">
        <v>239</v>
      </c>
      <c r="C44" s="254"/>
      <c r="D44" s="244">
        <v>811068</v>
      </c>
      <c r="E44" s="265">
        <v>1.5</v>
      </c>
      <c r="F44" s="266">
        <v>3</v>
      </c>
      <c r="G44" s="267">
        <v>18</v>
      </c>
      <c r="H44" s="265">
        <v>1.5</v>
      </c>
      <c r="I44" s="266">
        <v>3</v>
      </c>
      <c r="J44" s="267">
        <v>18</v>
      </c>
      <c r="K44" s="265">
        <v>1.5</v>
      </c>
      <c r="L44" s="266">
        <v>3</v>
      </c>
      <c r="M44" s="267">
        <v>18</v>
      </c>
      <c r="N44" s="265">
        <v>1.5</v>
      </c>
      <c r="O44" s="266">
        <v>3</v>
      </c>
      <c r="P44" s="267">
        <v>18</v>
      </c>
      <c r="Q44" s="265">
        <v>1.5</v>
      </c>
      <c r="R44" s="266">
        <v>3</v>
      </c>
      <c r="S44" s="267">
        <v>18</v>
      </c>
      <c r="T44" s="265"/>
      <c r="U44" s="266"/>
      <c r="V44" s="267">
        <v>0</v>
      </c>
      <c r="W44" s="265"/>
      <c r="X44" s="266"/>
      <c r="Y44" s="267">
        <v>0</v>
      </c>
      <c r="Z44" s="265"/>
      <c r="AA44" s="266"/>
      <c r="AB44" s="267">
        <v>0</v>
      </c>
      <c r="AC44" s="265"/>
      <c r="AD44" s="266"/>
      <c r="AE44" s="267">
        <v>0</v>
      </c>
      <c r="AF44" s="268"/>
      <c r="AG44" s="269"/>
      <c r="AH44" s="262">
        <v>0</v>
      </c>
      <c r="AI44" s="268"/>
      <c r="AJ44" s="269"/>
      <c r="AK44" s="262">
        <v>0</v>
      </c>
      <c r="AL44" s="268"/>
      <c r="AM44" s="269"/>
      <c r="AN44" s="262">
        <v>0</v>
      </c>
    </row>
    <row r="45" spans="1:40" ht="14.5">
      <c r="A45" s="263" t="s">
        <v>169</v>
      </c>
      <c r="B45" s="264" t="s">
        <v>240</v>
      </c>
      <c r="C45" s="254"/>
      <c r="D45" s="244">
        <v>811077</v>
      </c>
      <c r="E45" s="265">
        <v>4</v>
      </c>
      <c r="F45" s="266">
        <v>3</v>
      </c>
      <c r="G45" s="267">
        <v>48</v>
      </c>
      <c r="H45" s="265">
        <v>4</v>
      </c>
      <c r="I45" s="266">
        <v>3</v>
      </c>
      <c r="J45" s="267">
        <v>48</v>
      </c>
      <c r="K45" s="265">
        <v>4</v>
      </c>
      <c r="L45" s="266">
        <v>3</v>
      </c>
      <c r="M45" s="267">
        <v>48</v>
      </c>
      <c r="N45" s="265">
        <v>4</v>
      </c>
      <c r="O45" s="266">
        <v>3</v>
      </c>
      <c r="P45" s="267">
        <v>48</v>
      </c>
      <c r="Q45" s="265">
        <v>4</v>
      </c>
      <c r="R45" s="266">
        <v>3</v>
      </c>
      <c r="S45" s="267">
        <v>48</v>
      </c>
      <c r="T45" s="265"/>
      <c r="U45" s="266"/>
      <c r="V45" s="267">
        <v>0</v>
      </c>
      <c r="W45" s="265"/>
      <c r="X45" s="266"/>
      <c r="Y45" s="267">
        <v>0</v>
      </c>
      <c r="Z45" s="265"/>
      <c r="AA45" s="266"/>
      <c r="AB45" s="267">
        <v>0</v>
      </c>
      <c r="AC45" s="265"/>
      <c r="AD45" s="266"/>
      <c r="AE45" s="267">
        <v>0</v>
      </c>
      <c r="AF45" s="268"/>
      <c r="AG45" s="269"/>
      <c r="AH45" s="262">
        <v>0</v>
      </c>
      <c r="AI45" s="268"/>
      <c r="AJ45" s="269"/>
      <c r="AK45" s="262">
        <v>0</v>
      </c>
      <c r="AL45" s="268"/>
      <c r="AM45" s="269"/>
      <c r="AN45" s="262">
        <v>0</v>
      </c>
    </row>
    <row r="46" spans="1:40" ht="14.5">
      <c r="A46" s="263" t="s">
        <v>241</v>
      </c>
      <c r="B46" s="264" t="s">
        <v>242</v>
      </c>
      <c r="C46" s="254"/>
      <c r="D46" s="244">
        <v>811078</v>
      </c>
      <c r="E46" s="265">
        <v>2</v>
      </c>
      <c r="F46" s="266">
        <v>3</v>
      </c>
      <c r="G46" s="267">
        <v>24</v>
      </c>
      <c r="H46" s="265">
        <v>2</v>
      </c>
      <c r="I46" s="266">
        <v>3</v>
      </c>
      <c r="J46" s="267">
        <v>24</v>
      </c>
      <c r="K46" s="265">
        <v>2</v>
      </c>
      <c r="L46" s="266">
        <v>3</v>
      </c>
      <c r="M46" s="267">
        <v>24</v>
      </c>
      <c r="N46" s="265">
        <v>2</v>
      </c>
      <c r="O46" s="266">
        <v>3</v>
      </c>
      <c r="P46" s="267">
        <v>24</v>
      </c>
      <c r="Q46" s="265">
        <v>2</v>
      </c>
      <c r="R46" s="266">
        <v>3</v>
      </c>
      <c r="S46" s="267">
        <v>24</v>
      </c>
      <c r="T46" s="265"/>
      <c r="U46" s="266"/>
      <c r="V46" s="267">
        <v>0</v>
      </c>
      <c r="W46" s="265"/>
      <c r="X46" s="266"/>
      <c r="Y46" s="267">
        <v>0</v>
      </c>
      <c r="Z46" s="265"/>
      <c r="AA46" s="266"/>
      <c r="AB46" s="267">
        <v>0</v>
      </c>
      <c r="AC46" s="265"/>
      <c r="AD46" s="266"/>
      <c r="AE46" s="267">
        <v>0</v>
      </c>
      <c r="AF46" s="268"/>
      <c r="AG46" s="269"/>
      <c r="AH46" s="262">
        <v>0</v>
      </c>
      <c r="AI46" s="268"/>
      <c r="AJ46" s="269"/>
      <c r="AK46" s="262">
        <v>0</v>
      </c>
      <c r="AL46" s="268"/>
      <c r="AM46" s="269"/>
      <c r="AN46" s="262">
        <v>0</v>
      </c>
    </row>
    <row r="47" spans="1:40" ht="14.5">
      <c r="A47" s="263" t="s">
        <v>243</v>
      </c>
      <c r="B47" s="264" t="s">
        <v>244</v>
      </c>
      <c r="C47" s="254"/>
      <c r="D47" s="244">
        <v>811079</v>
      </c>
      <c r="E47" s="265">
        <v>2.5</v>
      </c>
      <c r="F47" s="266">
        <v>3</v>
      </c>
      <c r="G47" s="267">
        <v>30</v>
      </c>
      <c r="H47" s="265">
        <v>2.5</v>
      </c>
      <c r="I47" s="266">
        <v>3</v>
      </c>
      <c r="J47" s="267">
        <v>30</v>
      </c>
      <c r="K47" s="265">
        <v>2.5</v>
      </c>
      <c r="L47" s="266">
        <v>3</v>
      </c>
      <c r="M47" s="267">
        <v>30</v>
      </c>
      <c r="N47" s="276">
        <v>2.5</v>
      </c>
      <c r="O47" s="277">
        <v>3</v>
      </c>
      <c r="P47" s="309">
        <v>30</v>
      </c>
      <c r="Q47" s="265">
        <v>2.5</v>
      </c>
      <c r="R47" s="266">
        <v>3</v>
      </c>
      <c r="S47" s="267">
        <v>30</v>
      </c>
      <c r="T47" s="265"/>
      <c r="U47" s="266"/>
      <c r="V47" s="267">
        <v>0</v>
      </c>
      <c r="W47" s="265"/>
      <c r="X47" s="266"/>
      <c r="Y47" s="267">
        <v>0</v>
      </c>
      <c r="Z47" s="265"/>
      <c r="AA47" s="266"/>
      <c r="AB47" s="267">
        <v>0</v>
      </c>
      <c r="AC47" s="265"/>
      <c r="AD47" s="266"/>
      <c r="AE47" s="267">
        <v>0</v>
      </c>
      <c r="AF47" s="268"/>
      <c r="AG47" s="269"/>
      <c r="AH47" s="262">
        <v>0</v>
      </c>
      <c r="AI47" s="268"/>
      <c r="AJ47" s="269"/>
      <c r="AK47" s="262">
        <v>0</v>
      </c>
      <c r="AL47" s="268"/>
      <c r="AM47" s="269"/>
      <c r="AN47" s="262">
        <v>0</v>
      </c>
    </row>
    <row r="48" spans="1:40" ht="14.5">
      <c r="A48" s="263" t="s">
        <v>245</v>
      </c>
      <c r="B48" s="264" t="s">
        <v>246</v>
      </c>
      <c r="C48" s="254"/>
      <c r="D48" s="244">
        <v>811083</v>
      </c>
      <c r="E48" s="265">
        <v>4</v>
      </c>
      <c r="F48" s="266">
        <v>1</v>
      </c>
      <c r="G48" s="267">
        <v>16</v>
      </c>
      <c r="H48" s="265">
        <v>4</v>
      </c>
      <c r="I48" s="266">
        <v>1</v>
      </c>
      <c r="J48" s="267">
        <v>16</v>
      </c>
      <c r="K48" s="265">
        <v>4</v>
      </c>
      <c r="L48" s="266">
        <v>1</v>
      </c>
      <c r="M48" s="267">
        <v>16</v>
      </c>
      <c r="N48" s="265">
        <v>4</v>
      </c>
      <c r="O48" s="266">
        <v>1</v>
      </c>
      <c r="P48" s="267">
        <v>16</v>
      </c>
      <c r="Q48" s="265">
        <v>4</v>
      </c>
      <c r="R48" s="266">
        <v>1</v>
      </c>
      <c r="S48" s="267">
        <v>16</v>
      </c>
      <c r="T48" s="265"/>
      <c r="U48" s="266"/>
      <c r="V48" s="267">
        <v>0</v>
      </c>
      <c r="W48" s="265"/>
      <c r="X48" s="266"/>
      <c r="Y48" s="267">
        <v>0</v>
      </c>
      <c r="Z48" s="265"/>
      <c r="AA48" s="266"/>
      <c r="AB48" s="267">
        <v>0</v>
      </c>
      <c r="AC48" s="265"/>
      <c r="AD48" s="266"/>
      <c r="AE48" s="267">
        <v>0</v>
      </c>
      <c r="AF48" s="268"/>
      <c r="AG48" s="269"/>
      <c r="AH48" s="262">
        <v>0</v>
      </c>
      <c r="AI48" s="268"/>
      <c r="AJ48" s="269"/>
      <c r="AK48" s="262">
        <v>0</v>
      </c>
      <c r="AL48" s="268"/>
      <c r="AM48" s="269"/>
      <c r="AN48" s="262">
        <v>0</v>
      </c>
    </row>
    <row r="49" spans="1:40" ht="14.5">
      <c r="A49" s="263" t="s">
        <v>247</v>
      </c>
      <c r="B49" s="264" t="s">
        <v>248</v>
      </c>
      <c r="C49" s="254"/>
      <c r="D49" s="244">
        <v>811084</v>
      </c>
      <c r="E49" s="265">
        <v>6</v>
      </c>
      <c r="F49" s="266">
        <v>1</v>
      </c>
      <c r="G49" s="267">
        <v>24</v>
      </c>
      <c r="H49" s="265">
        <v>6</v>
      </c>
      <c r="I49" s="266">
        <v>1</v>
      </c>
      <c r="J49" s="267">
        <v>24</v>
      </c>
      <c r="K49" s="265">
        <v>6</v>
      </c>
      <c r="L49" s="266">
        <v>1</v>
      </c>
      <c r="M49" s="267">
        <v>24</v>
      </c>
      <c r="N49" s="265">
        <v>6</v>
      </c>
      <c r="O49" s="266">
        <v>1</v>
      </c>
      <c r="P49" s="267">
        <v>24</v>
      </c>
      <c r="Q49" s="265">
        <v>6</v>
      </c>
      <c r="R49" s="266">
        <v>1</v>
      </c>
      <c r="S49" s="267">
        <v>24</v>
      </c>
      <c r="T49" s="265"/>
      <c r="U49" s="266"/>
      <c r="V49" s="267">
        <v>0</v>
      </c>
      <c r="W49" s="265"/>
      <c r="X49" s="266"/>
      <c r="Y49" s="267">
        <v>0</v>
      </c>
      <c r="Z49" s="265"/>
      <c r="AA49" s="266"/>
      <c r="AB49" s="267">
        <v>0</v>
      </c>
      <c r="AC49" s="265"/>
      <c r="AD49" s="266"/>
      <c r="AE49" s="267">
        <v>0</v>
      </c>
      <c r="AF49" s="268"/>
      <c r="AG49" s="269"/>
      <c r="AH49" s="262">
        <v>0</v>
      </c>
      <c r="AI49" s="268"/>
      <c r="AJ49" s="269"/>
      <c r="AK49" s="262">
        <v>0</v>
      </c>
      <c r="AL49" s="268"/>
      <c r="AM49" s="269"/>
      <c r="AN49" s="262">
        <v>0</v>
      </c>
    </row>
    <row r="50" spans="1:40" ht="14.5">
      <c r="A50" s="263" t="s">
        <v>249</v>
      </c>
      <c r="B50" s="264" t="s">
        <v>250</v>
      </c>
      <c r="C50" s="254"/>
      <c r="D50" s="244">
        <v>811085</v>
      </c>
      <c r="E50" s="265">
        <v>4</v>
      </c>
      <c r="F50" s="266">
        <v>1</v>
      </c>
      <c r="G50" s="267">
        <v>16</v>
      </c>
      <c r="H50" s="265">
        <v>4</v>
      </c>
      <c r="I50" s="266">
        <v>1</v>
      </c>
      <c r="J50" s="267">
        <v>16</v>
      </c>
      <c r="K50" s="265">
        <v>4</v>
      </c>
      <c r="L50" s="266">
        <v>1</v>
      </c>
      <c r="M50" s="267">
        <v>16</v>
      </c>
      <c r="N50" s="265">
        <v>4</v>
      </c>
      <c r="O50" s="266">
        <v>1</v>
      </c>
      <c r="P50" s="267">
        <v>16</v>
      </c>
      <c r="Q50" s="265">
        <v>4</v>
      </c>
      <c r="R50" s="266">
        <v>1</v>
      </c>
      <c r="S50" s="267">
        <v>16</v>
      </c>
      <c r="T50" s="265"/>
      <c r="U50" s="266"/>
      <c r="V50" s="267">
        <v>0</v>
      </c>
      <c r="W50" s="265"/>
      <c r="X50" s="266"/>
      <c r="Y50" s="267">
        <v>0</v>
      </c>
      <c r="Z50" s="265"/>
      <c r="AA50" s="266"/>
      <c r="AB50" s="267">
        <v>0</v>
      </c>
      <c r="AC50" s="265"/>
      <c r="AD50" s="266"/>
      <c r="AE50" s="267">
        <v>0</v>
      </c>
      <c r="AF50" s="268"/>
      <c r="AG50" s="269"/>
      <c r="AH50" s="262">
        <v>0</v>
      </c>
      <c r="AI50" s="268"/>
      <c r="AJ50" s="269"/>
      <c r="AK50" s="262">
        <v>0</v>
      </c>
      <c r="AL50" s="268"/>
      <c r="AM50" s="269"/>
      <c r="AN50" s="262">
        <v>0</v>
      </c>
    </row>
    <row r="51" spans="1:40" ht="14.5">
      <c r="A51" s="263" t="s">
        <v>251</v>
      </c>
      <c r="B51" s="264" t="s">
        <v>252</v>
      </c>
      <c r="C51" s="254"/>
      <c r="D51" s="244">
        <v>811086</v>
      </c>
      <c r="E51" s="256">
        <v>6</v>
      </c>
      <c r="F51" s="257">
        <v>1</v>
      </c>
      <c r="G51" s="258">
        <v>24</v>
      </c>
      <c r="H51" s="256">
        <v>6</v>
      </c>
      <c r="I51" s="257">
        <v>1</v>
      </c>
      <c r="J51" s="258">
        <v>24</v>
      </c>
      <c r="K51" s="256">
        <v>6</v>
      </c>
      <c r="L51" s="257">
        <v>1</v>
      </c>
      <c r="M51" s="258">
        <v>24</v>
      </c>
      <c r="N51" s="256">
        <v>6</v>
      </c>
      <c r="O51" s="257">
        <v>1</v>
      </c>
      <c r="P51" s="258">
        <v>24</v>
      </c>
      <c r="Q51" s="256">
        <v>6</v>
      </c>
      <c r="R51" s="257">
        <v>1</v>
      </c>
      <c r="S51" s="258">
        <v>24</v>
      </c>
      <c r="T51" s="256"/>
      <c r="U51" s="257"/>
      <c r="V51" s="258">
        <v>0</v>
      </c>
      <c r="W51" s="256"/>
      <c r="X51" s="257"/>
      <c r="Y51" s="258">
        <v>0</v>
      </c>
      <c r="Z51" s="256"/>
      <c r="AA51" s="257"/>
      <c r="AB51" s="258">
        <v>0</v>
      </c>
      <c r="AC51" s="256"/>
      <c r="AD51" s="257"/>
      <c r="AE51" s="258">
        <v>0</v>
      </c>
      <c r="AF51" s="259"/>
      <c r="AG51" s="260"/>
      <c r="AH51" s="261">
        <v>0</v>
      </c>
      <c r="AI51" s="259"/>
      <c r="AJ51" s="260"/>
      <c r="AK51" s="261">
        <v>0</v>
      </c>
      <c r="AL51" s="259"/>
      <c r="AM51" s="260"/>
      <c r="AN51" s="261">
        <v>0</v>
      </c>
    </row>
    <row r="52" spans="1:40">
      <c r="A52" s="263" t="s">
        <v>17</v>
      </c>
      <c r="B52" s="264" t="s">
        <v>253</v>
      </c>
      <c r="C52" s="254"/>
      <c r="D52" s="244">
        <v>901250</v>
      </c>
      <c r="E52" s="256">
        <v>20</v>
      </c>
      <c r="F52" s="257">
        <v>1</v>
      </c>
      <c r="G52" s="258">
        <v>20</v>
      </c>
      <c r="H52" s="256">
        <v>0</v>
      </c>
      <c r="I52" s="257">
        <v>0</v>
      </c>
      <c r="J52" s="258">
        <v>0</v>
      </c>
      <c r="K52" s="256">
        <v>20</v>
      </c>
      <c r="L52" s="257">
        <v>1</v>
      </c>
      <c r="M52" s="258">
        <v>20</v>
      </c>
      <c r="N52" s="256">
        <v>0</v>
      </c>
      <c r="O52" s="257">
        <v>0</v>
      </c>
      <c r="P52" s="258">
        <v>0</v>
      </c>
      <c r="Q52" s="256">
        <v>0</v>
      </c>
      <c r="R52" s="257">
        <v>0</v>
      </c>
      <c r="S52" s="258">
        <v>0</v>
      </c>
      <c r="T52" s="256"/>
      <c r="U52" s="257"/>
      <c r="V52" s="258">
        <v>0</v>
      </c>
      <c r="W52" s="256"/>
      <c r="X52" s="257"/>
      <c r="Y52" s="258">
        <v>0</v>
      </c>
      <c r="Z52" s="256"/>
      <c r="AA52" s="257"/>
      <c r="AB52" s="258">
        <v>0</v>
      </c>
      <c r="AC52" s="256"/>
      <c r="AD52" s="257"/>
      <c r="AE52" s="258">
        <v>0</v>
      </c>
      <c r="AF52" s="256"/>
      <c r="AG52" s="257"/>
      <c r="AH52" s="258">
        <v>0</v>
      </c>
      <c r="AI52" s="256"/>
      <c r="AJ52" s="257"/>
      <c r="AK52" s="258">
        <v>0</v>
      </c>
      <c r="AL52" s="256"/>
      <c r="AM52" s="257"/>
      <c r="AN52" s="258">
        <v>0</v>
      </c>
    </row>
    <row r="53" spans="1:40" ht="15" thickBot="1">
      <c r="A53" s="278" t="s">
        <v>254</v>
      </c>
      <c r="B53" s="279" t="s">
        <v>255</v>
      </c>
      <c r="C53" s="280"/>
      <c r="D53" s="281">
        <v>901252</v>
      </c>
      <c r="E53" s="282">
        <v>20</v>
      </c>
      <c r="F53" s="283">
        <v>4</v>
      </c>
      <c r="G53" s="285">
        <v>80</v>
      </c>
      <c r="H53" s="282">
        <v>20</v>
      </c>
      <c r="I53" s="283">
        <v>5</v>
      </c>
      <c r="J53" s="285">
        <v>100</v>
      </c>
      <c r="K53" s="282">
        <v>20</v>
      </c>
      <c r="L53" s="283">
        <v>4</v>
      </c>
      <c r="M53" s="285">
        <v>80</v>
      </c>
      <c r="N53" s="282">
        <v>20</v>
      </c>
      <c r="O53" s="283">
        <v>4</v>
      </c>
      <c r="P53" s="285">
        <v>80</v>
      </c>
      <c r="Q53" s="282">
        <v>20</v>
      </c>
      <c r="R53" s="283">
        <v>4</v>
      </c>
      <c r="S53" s="285">
        <v>80</v>
      </c>
      <c r="T53" s="282"/>
      <c r="U53" s="283"/>
      <c r="V53" s="285">
        <v>0</v>
      </c>
      <c r="W53" s="282"/>
      <c r="X53" s="283"/>
      <c r="Y53" s="285">
        <v>0</v>
      </c>
      <c r="Z53" s="282"/>
      <c r="AA53" s="283"/>
      <c r="AB53" s="285">
        <v>0</v>
      </c>
      <c r="AC53" s="282"/>
      <c r="AD53" s="283"/>
      <c r="AE53" s="285">
        <v>0</v>
      </c>
      <c r="AF53" s="286"/>
      <c r="AG53" s="287"/>
      <c r="AH53" s="288">
        <v>0</v>
      </c>
      <c r="AI53" s="286"/>
      <c r="AJ53" s="287"/>
      <c r="AK53" s="288">
        <v>0</v>
      </c>
      <c r="AL53" s="286"/>
      <c r="AM53" s="287"/>
      <c r="AN53" s="288">
        <v>0</v>
      </c>
    </row>
    <row r="54" spans="1:40" ht="13.5" thickBot="1">
      <c r="B54" s="290" t="s">
        <v>256</v>
      </c>
      <c r="C54" s="291"/>
      <c r="D54" s="292">
        <v>3024</v>
      </c>
      <c r="E54" s="293"/>
      <c r="F54" s="294"/>
      <c r="G54" s="294">
        <v>576</v>
      </c>
      <c r="H54" s="293"/>
      <c r="I54" s="294"/>
      <c r="J54" s="294">
        <v>618</v>
      </c>
      <c r="K54" s="293"/>
      <c r="L54" s="294"/>
      <c r="M54" s="294">
        <v>618</v>
      </c>
      <c r="N54" s="293"/>
      <c r="O54" s="294"/>
      <c r="P54" s="294">
        <v>606</v>
      </c>
      <c r="Q54" s="293"/>
      <c r="R54" s="294"/>
      <c r="S54" s="294">
        <v>606</v>
      </c>
      <c r="T54" s="293"/>
      <c r="U54" s="294"/>
      <c r="V54" s="294">
        <v>0</v>
      </c>
      <c r="W54" s="293"/>
      <c r="X54" s="294"/>
      <c r="Y54" s="294">
        <v>0</v>
      </c>
      <c r="Z54" s="293"/>
      <c r="AA54" s="294"/>
      <c r="AB54" s="294">
        <v>0</v>
      </c>
      <c r="AC54" s="293"/>
      <c r="AD54" s="294"/>
      <c r="AE54" s="294">
        <v>0</v>
      </c>
      <c r="AF54" s="293"/>
      <c r="AG54" s="294"/>
      <c r="AH54" s="294">
        <v>0</v>
      </c>
      <c r="AI54" s="293"/>
      <c r="AJ54" s="294"/>
      <c r="AK54" s="294">
        <v>0</v>
      </c>
      <c r="AL54" s="293"/>
      <c r="AM54" s="294"/>
      <c r="AN54" s="295">
        <v>0</v>
      </c>
    </row>
    <row r="55" spans="1:40" s="240" customFormat="1" ht="13" thickBot="1">
      <c r="D55" s="310" t="s">
        <v>257</v>
      </c>
      <c r="E55" s="311"/>
      <c r="F55" s="311"/>
      <c r="G55" s="311" t="s">
        <v>118</v>
      </c>
      <c r="H55" s="311"/>
      <c r="I55" s="311"/>
      <c r="J55" s="311" t="s">
        <v>119</v>
      </c>
      <c r="K55" s="311"/>
      <c r="L55" s="311"/>
      <c r="M55" s="311" t="s">
        <v>120</v>
      </c>
      <c r="N55" s="311"/>
      <c r="O55" s="311"/>
      <c r="P55" s="311" t="s">
        <v>121</v>
      </c>
      <c r="Q55" s="311"/>
      <c r="R55" s="311"/>
      <c r="S55" s="311" t="s">
        <v>122</v>
      </c>
      <c r="T55" s="312"/>
      <c r="U55" s="312"/>
      <c r="V55" s="312" t="s">
        <v>123</v>
      </c>
      <c r="W55" s="311"/>
      <c r="X55" s="311"/>
      <c r="Y55" s="311" t="s">
        <v>124</v>
      </c>
      <c r="Z55" s="312"/>
      <c r="AA55" s="312"/>
      <c r="AB55" s="312" t="s">
        <v>125</v>
      </c>
      <c r="AC55" s="312"/>
      <c r="AD55" s="312"/>
      <c r="AE55" s="312" t="s">
        <v>126</v>
      </c>
      <c r="AF55" s="311"/>
      <c r="AG55" s="311"/>
      <c r="AH55" s="311" t="s">
        <v>127</v>
      </c>
      <c r="AI55" s="311"/>
      <c r="AJ55" s="311"/>
      <c r="AK55" s="311" t="s">
        <v>128</v>
      </c>
      <c r="AL55" s="311"/>
      <c r="AN55" s="240" t="s">
        <v>129</v>
      </c>
    </row>
    <row r="56" spans="1:40" ht="13.5" thickBot="1">
      <c r="B56" s="290" t="s">
        <v>258</v>
      </c>
      <c r="C56" s="291"/>
      <c r="D56" s="292">
        <v>5966</v>
      </c>
      <c r="E56" s="293"/>
      <c r="F56" s="294"/>
      <c r="G56" s="294">
        <v>1078</v>
      </c>
      <c r="H56" s="293"/>
      <c r="I56" s="294"/>
      <c r="J56" s="294">
        <v>1144</v>
      </c>
      <c r="K56" s="293"/>
      <c r="L56" s="294"/>
      <c r="M56" s="294">
        <v>1168</v>
      </c>
      <c r="N56" s="293"/>
      <c r="O56" s="294"/>
      <c r="P56" s="294">
        <v>1276</v>
      </c>
      <c r="Q56" s="293"/>
      <c r="R56" s="294"/>
      <c r="S56" s="294">
        <v>1300</v>
      </c>
      <c r="T56" s="293"/>
      <c r="U56" s="294"/>
      <c r="V56" s="294">
        <v>0</v>
      </c>
      <c r="W56" s="293"/>
      <c r="X56" s="294"/>
      <c r="Y56" s="294">
        <v>0</v>
      </c>
      <c r="Z56" s="293"/>
      <c r="AA56" s="294"/>
      <c r="AB56" s="294">
        <v>0</v>
      </c>
      <c r="AC56" s="293"/>
      <c r="AD56" s="294"/>
      <c r="AE56" s="294">
        <v>0</v>
      </c>
      <c r="AF56" s="293"/>
      <c r="AG56" s="294"/>
      <c r="AH56" s="294">
        <v>0</v>
      </c>
      <c r="AI56" s="293"/>
      <c r="AJ56" s="294"/>
      <c r="AK56" s="294">
        <v>0</v>
      </c>
      <c r="AL56" s="293"/>
      <c r="AM56" s="294"/>
      <c r="AN56" s="295">
        <v>0</v>
      </c>
    </row>
  </sheetData>
  <mergeCells count="24">
    <mergeCell ref="AL4:AN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30:AN30"/>
    <mergeCell ref="E30:G30"/>
    <mergeCell ref="H30:J30"/>
    <mergeCell ref="K30:M30"/>
    <mergeCell ref="N30:P30"/>
    <mergeCell ref="Q30:S30"/>
    <mergeCell ref="T30:V30"/>
    <mergeCell ref="W30:Y30"/>
    <mergeCell ref="Z30:AB30"/>
    <mergeCell ref="AC30:AE30"/>
    <mergeCell ref="AF30:AH30"/>
    <mergeCell ref="AI30:AK30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56"/>
  <sheetViews>
    <sheetView tabSelected="1" zoomScale="80" zoomScaleNormal="80" workbookViewId="0">
      <pane xSplit="4" topLeftCell="K1" activePane="topRight" state="frozen"/>
      <selection activeCell="E13" sqref="E13"/>
      <selection pane="topRight" activeCell="E13" sqref="E13"/>
    </sheetView>
  </sheetViews>
  <sheetFormatPr defaultColWidth="10.26953125" defaultRowHeight="12.5"/>
  <cols>
    <col min="1" max="1" width="35.26953125" style="229" customWidth="1"/>
    <col min="2" max="2" width="16.54296875" style="229" customWidth="1"/>
    <col min="3" max="3" width="10.1796875" style="229" hidden="1" customWidth="1"/>
    <col min="4" max="4" width="12.54296875" style="230" customWidth="1"/>
    <col min="5" max="19" width="13.26953125" style="231" customWidth="1"/>
    <col min="20" max="22" width="13.26953125" style="233" customWidth="1"/>
    <col min="23" max="25" width="13.26953125" style="231" customWidth="1"/>
    <col min="26" max="31" width="13.26953125" style="233" customWidth="1"/>
    <col min="32" max="38" width="13.26953125" style="231" customWidth="1"/>
    <col min="39" max="40" width="11.7265625" style="229" customWidth="1"/>
    <col min="41" max="16384" width="10.26953125" style="229"/>
  </cols>
  <sheetData>
    <row r="1" spans="1:59" ht="13">
      <c r="A1" s="228" t="s">
        <v>191</v>
      </c>
      <c r="B1" s="228"/>
      <c r="T1" s="232"/>
      <c r="U1" s="232"/>
      <c r="V1" s="232"/>
      <c r="Z1" s="232" t="s">
        <v>140</v>
      </c>
      <c r="AA1" s="232"/>
      <c r="AB1" s="232"/>
    </row>
    <row r="2" spans="1:59" ht="12.75" customHeight="1">
      <c r="A2" s="234"/>
      <c r="B2" s="228"/>
      <c r="T2" s="232"/>
      <c r="U2" s="232"/>
      <c r="V2" s="232"/>
      <c r="Z2" s="232"/>
      <c r="AA2" s="232"/>
      <c r="AB2" s="232"/>
    </row>
    <row r="3" spans="1:59" ht="13" thickBot="1"/>
    <row r="4" spans="1:59" s="240" customFormat="1" ht="12.75" customHeight="1" thickBot="1">
      <c r="A4" s="235" t="s">
        <v>192</v>
      </c>
      <c r="B4" s="236" t="s">
        <v>193</v>
      </c>
      <c r="C4" s="237" t="s">
        <v>115</v>
      </c>
      <c r="D4" s="238" t="s">
        <v>194</v>
      </c>
      <c r="E4" s="463">
        <v>41091</v>
      </c>
      <c r="F4" s="464"/>
      <c r="G4" s="465"/>
      <c r="H4" s="463">
        <v>41122</v>
      </c>
      <c r="I4" s="464"/>
      <c r="J4" s="465"/>
      <c r="K4" s="463">
        <v>41153</v>
      </c>
      <c r="L4" s="464"/>
      <c r="M4" s="465"/>
      <c r="N4" s="463">
        <v>41183</v>
      </c>
      <c r="O4" s="464"/>
      <c r="P4" s="465"/>
      <c r="Q4" s="463">
        <v>41214</v>
      </c>
      <c r="R4" s="464"/>
      <c r="S4" s="465"/>
      <c r="T4" s="463">
        <v>41244</v>
      </c>
      <c r="U4" s="464"/>
      <c r="V4" s="465"/>
      <c r="W4" s="463">
        <v>41275</v>
      </c>
      <c r="X4" s="464"/>
      <c r="Y4" s="465"/>
      <c r="Z4" s="463">
        <v>41306</v>
      </c>
      <c r="AA4" s="464"/>
      <c r="AB4" s="465"/>
      <c r="AC4" s="463">
        <v>41334</v>
      </c>
      <c r="AD4" s="464"/>
      <c r="AE4" s="465"/>
      <c r="AF4" s="463">
        <v>41365</v>
      </c>
      <c r="AG4" s="464"/>
      <c r="AH4" s="465"/>
      <c r="AI4" s="463">
        <v>41395</v>
      </c>
      <c r="AJ4" s="464"/>
      <c r="AK4" s="465"/>
      <c r="AL4" s="463">
        <v>41426</v>
      </c>
      <c r="AM4" s="464"/>
      <c r="AN4" s="465"/>
      <c r="AO4" s="239"/>
      <c r="AP4" s="239"/>
      <c r="AQ4" s="239"/>
      <c r="AR4" s="239"/>
      <c r="AS4" s="239"/>
    </row>
    <row r="5" spans="1:59" s="240" customFormat="1" ht="12.75" customHeight="1" thickTop="1">
      <c r="A5" s="241" t="s">
        <v>195</v>
      </c>
      <c r="B5" s="242"/>
      <c r="C5" s="243"/>
      <c r="D5" s="244"/>
      <c r="E5" s="245" t="s">
        <v>196</v>
      </c>
      <c r="F5" s="246" t="s">
        <v>197</v>
      </c>
      <c r="G5" s="247" t="s">
        <v>198</v>
      </c>
      <c r="H5" s="245" t="s">
        <v>196</v>
      </c>
      <c r="I5" s="246" t="s">
        <v>197</v>
      </c>
      <c r="J5" s="247" t="s">
        <v>198</v>
      </c>
      <c r="K5" s="245" t="s">
        <v>196</v>
      </c>
      <c r="L5" s="246" t="s">
        <v>197</v>
      </c>
      <c r="M5" s="247" t="s">
        <v>198</v>
      </c>
      <c r="N5" s="245" t="s">
        <v>196</v>
      </c>
      <c r="O5" s="246" t="s">
        <v>197</v>
      </c>
      <c r="P5" s="247" t="s">
        <v>198</v>
      </c>
      <c r="Q5" s="245" t="s">
        <v>196</v>
      </c>
      <c r="R5" s="246" t="s">
        <v>197</v>
      </c>
      <c r="S5" s="247" t="s">
        <v>198</v>
      </c>
      <c r="T5" s="245" t="s">
        <v>196</v>
      </c>
      <c r="U5" s="246" t="s">
        <v>197</v>
      </c>
      <c r="V5" s="247" t="s">
        <v>198</v>
      </c>
      <c r="W5" s="245" t="s">
        <v>196</v>
      </c>
      <c r="X5" s="246" t="s">
        <v>197</v>
      </c>
      <c r="Y5" s="247" t="s">
        <v>198</v>
      </c>
      <c r="Z5" s="245" t="s">
        <v>196</v>
      </c>
      <c r="AA5" s="246" t="s">
        <v>197</v>
      </c>
      <c r="AB5" s="247" t="s">
        <v>198</v>
      </c>
      <c r="AC5" s="245" t="s">
        <v>196</v>
      </c>
      <c r="AD5" s="246" t="s">
        <v>197</v>
      </c>
      <c r="AE5" s="247" t="s">
        <v>198</v>
      </c>
      <c r="AF5" s="245" t="s">
        <v>196</v>
      </c>
      <c r="AG5" s="246" t="s">
        <v>197</v>
      </c>
      <c r="AH5" s="247" t="s">
        <v>198</v>
      </c>
      <c r="AI5" s="245" t="s">
        <v>196</v>
      </c>
      <c r="AJ5" s="246" t="s">
        <v>197</v>
      </c>
      <c r="AK5" s="247" t="s">
        <v>198</v>
      </c>
      <c r="AL5" s="245" t="s">
        <v>196</v>
      </c>
      <c r="AM5" s="246" t="s">
        <v>197</v>
      </c>
      <c r="AN5" s="247" t="s">
        <v>198</v>
      </c>
      <c r="AO5" s="248"/>
      <c r="AP5" s="248"/>
      <c r="AQ5" s="248"/>
      <c r="AR5" s="248"/>
      <c r="AS5" s="248"/>
    </row>
    <row r="6" spans="1:59" s="240" customFormat="1" ht="12.75" customHeight="1">
      <c r="A6" s="249" t="s">
        <v>199</v>
      </c>
      <c r="B6" s="242"/>
      <c r="C6" s="243"/>
      <c r="D6" s="244">
        <v>100784</v>
      </c>
      <c r="E6" s="250">
        <v>0</v>
      </c>
      <c r="F6" s="251">
        <v>0</v>
      </c>
      <c r="G6" s="252">
        <v>0</v>
      </c>
      <c r="H6" s="250">
        <v>0</v>
      </c>
      <c r="I6" s="251">
        <v>0</v>
      </c>
      <c r="J6" s="252">
        <v>0</v>
      </c>
      <c r="K6" s="250">
        <v>0</v>
      </c>
      <c r="L6" s="251">
        <v>0</v>
      </c>
      <c r="M6" s="252">
        <v>0</v>
      </c>
      <c r="N6" s="250">
        <v>0</v>
      </c>
      <c r="O6" s="251">
        <v>0</v>
      </c>
      <c r="P6" s="252">
        <v>0</v>
      </c>
      <c r="Q6" s="250">
        <v>0</v>
      </c>
      <c r="R6" s="251">
        <v>0</v>
      </c>
      <c r="S6" s="252">
        <v>0</v>
      </c>
      <c r="T6" s="250">
        <v>0</v>
      </c>
      <c r="U6" s="251">
        <v>0</v>
      </c>
      <c r="V6" s="252">
        <v>0</v>
      </c>
      <c r="W6" s="250">
        <v>0</v>
      </c>
      <c r="X6" s="251">
        <v>0</v>
      </c>
      <c r="Y6" s="252">
        <v>0</v>
      </c>
      <c r="Z6" s="250">
        <v>0</v>
      </c>
      <c r="AA6" s="251">
        <v>0</v>
      </c>
      <c r="AB6" s="252">
        <v>0</v>
      </c>
      <c r="AC6" s="250">
        <v>0</v>
      </c>
      <c r="AD6" s="251">
        <v>0</v>
      </c>
      <c r="AE6" s="252">
        <v>0</v>
      </c>
      <c r="AF6" s="250">
        <v>0</v>
      </c>
      <c r="AG6" s="251">
        <v>0</v>
      </c>
      <c r="AH6" s="252">
        <v>0</v>
      </c>
      <c r="AI6" s="250">
        <v>0</v>
      </c>
      <c r="AJ6" s="251">
        <v>0</v>
      </c>
      <c r="AK6" s="252">
        <v>0</v>
      </c>
      <c r="AL6" s="250">
        <v>0</v>
      </c>
      <c r="AM6" s="251">
        <v>0</v>
      </c>
      <c r="AN6" s="252">
        <v>0</v>
      </c>
      <c r="AO6" s="248"/>
      <c r="AP6" s="248"/>
      <c r="AQ6" s="248"/>
      <c r="AR6" s="248"/>
      <c r="AS6" s="248"/>
    </row>
    <row r="7" spans="1:59" ht="12.75" customHeight="1">
      <c r="A7" s="253" t="s">
        <v>167</v>
      </c>
      <c r="B7" s="254" t="s">
        <v>200</v>
      </c>
      <c r="C7" s="254"/>
      <c r="D7" s="255">
        <v>101468</v>
      </c>
      <c r="E7" s="256">
        <v>1</v>
      </c>
      <c r="F7" s="257">
        <v>0.5</v>
      </c>
      <c r="G7" s="258">
        <v>2</v>
      </c>
      <c r="H7" s="256">
        <v>1</v>
      </c>
      <c r="I7" s="257">
        <v>0.5</v>
      </c>
      <c r="J7" s="258">
        <v>2</v>
      </c>
      <c r="K7" s="256">
        <v>1</v>
      </c>
      <c r="L7" s="257">
        <v>0.5</v>
      </c>
      <c r="M7" s="258">
        <v>2</v>
      </c>
      <c r="N7" s="256">
        <v>1</v>
      </c>
      <c r="O7" s="257">
        <v>0.5</v>
      </c>
      <c r="P7" s="258">
        <v>2</v>
      </c>
      <c r="Q7" s="256">
        <v>1</v>
      </c>
      <c r="R7" s="257">
        <v>0.5</v>
      </c>
      <c r="S7" s="258">
        <v>2</v>
      </c>
      <c r="T7" s="256"/>
      <c r="U7" s="257"/>
      <c r="V7" s="258">
        <v>0</v>
      </c>
      <c r="W7" s="256"/>
      <c r="X7" s="257"/>
      <c r="Y7" s="258">
        <v>0</v>
      </c>
      <c r="Z7" s="256"/>
      <c r="AA7" s="257"/>
      <c r="AB7" s="258">
        <v>0</v>
      </c>
      <c r="AC7" s="256"/>
      <c r="AD7" s="257"/>
      <c r="AE7" s="258">
        <v>0</v>
      </c>
      <c r="AF7" s="373"/>
      <c r="AG7" s="374"/>
      <c r="AH7" s="375">
        <v>0</v>
      </c>
      <c r="AI7" s="373"/>
      <c r="AJ7" s="374"/>
      <c r="AK7" s="375">
        <v>0</v>
      </c>
      <c r="AL7" s="373"/>
      <c r="AM7" s="374"/>
      <c r="AN7" s="376">
        <v>0</v>
      </c>
    </row>
    <row r="8" spans="1:59" ht="12.75" customHeight="1">
      <c r="A8" s="263" t="s">
        <v>201</v>
      </c>
      <c r="B8" s="264"/>
      <c r="C8" s="254"/>
      <c r="D8" s="244">
        <v>101591</v>
      </c>
      <c r="E8" s="265">
        <v>4</v>
      </c>
      <c r="F8" s="266">
        <v>3</v>
      </c>
      <c r="G8" s="258">
        <v>48</v>
      </c>
      <c r="H8" s="265">
        <v>4</v>
      </c>
      <c r="I8" s="266">
        <v>3</v>
      </c>
      <c r="J8" s="258">
        <v>48</v>
      </c>
      <c r="K8" s="265">
        <v>4</v>
      </c>
      <c r="L8" s="266">
        <v>3</v>
      </c>
      <c r="M8" s="267">
        <v>48</v>
      </c>
      <c r="N8" s="265">
        <v>6</v>
      </c>
      <c r="O8" s="266">
        <v>3</v>
      </c>
      <c r="P8" s="267">
        <v>72</v>
      </c>
      <c r="Q8" s="265">
        <v>6</v>
      </c>
      <c r="R8" s="266">
        <v>4</v>
      </c>
      <c r="S8" s="267">
        <v>96</v>
      </c>
      <c r="T8" s="265"/>
      <c r="U8" s="266"/>
      <c r="V8" s="267">
        <v>0</v>
      </c>
      <c r="W8" s="265"/>
      <c r="X8" s="266"/>
      <c r="Y8" s="267">
        <v>0</v>
      </c>
      <c r="Z8" s="265"/>
      <c r="AA8" s="266"/>
      <c r="AB8" s="267">
        <v>0</v>
      </c>
      <c r="AC8" s="265"/>
      <c r="AD8" s="266"/>
      <c r="AE8" s="267">
        <v>0</v>
      </c>
      <c r="AF8" s="377"/>
      <c r="AG8" s="378"/>
      <c r="AH8" s="376">
        <v>0</v>
      </c>
      <c r="AI8" s="377"/>
      <c r="AJ8" s="378"/>
      <c r="AK8" s="376">
        <v>0</v>
      </c>
      <c r="AL8" s="377"/>
      <c r="AM8" s="378"/>
      <c r="AN8" s="376">
        <v>0</v>
      </c>
      <c r="AO8" s="270"/>
      <c r="AP8" s="270"/>
      <c r="AQ8" s="270"/>
      <c r="AR8" s="270"/>
      <c r="AS8" s="270"/>
      <c r="AT8" s="270"/>
      <c r="AU8" s="270"/>
      <c r="AV8" s="270"/>
      <c r="AW8" s="270"/>
      <c r="AX8" s="270"/>
      <c r="AY8" s="270"/>
      <c r="AZ8" s="270"/>
      <c r="BA8" s="270"/>
      <c r="BB8" s="270"/>
      <c r="BC8" s="270"/>
      <c r="BD8" s="270"/>
      <c r="BE8" s="270"/>
      <c r="BF8" s="270"/>
      <c r="BG8" s="270"/>
    </row>
    <row r="9" spans="1:59" ht="12.75" customHeight="1">
      <c r="A9" s="263" t="s">
        <v>202</v>
      </c>
      <c r="B9" s="264" t="s">
        <v>203</v>
      </c>
      <c r="C9" s="254"/>
      <c r="D9" s="244">
        <v>150509</v>
      </c>
      <c r="E9" s="265">
        <v>0</v>
      </c>
      <c r="F9" s="266">
        <v>0</v>
      </c>
      <c r="G9" s="258">
        <v>0</v>
      </c>
      <c r="H9" s="265">
        <v>0</v>
      </c>
      <c r="I9" s="266">
        <v>0</v>
      </c>
      <c r="J9" s="258">
        <v>0</v>
      </c>
      <c r="K9" s="265">
        <v>0</v>
      </c>
      <c r="L9" s="266">
        <v>0</v>
      </c>
      <c r="M9" s="267">
        <v>0</v>
      </c>
      <c r="N9" s="265">
        <v>0</v>
      </c>
      <c r="O9" s="266">
        <v>0</v>
      </c>
      <c r="P9" s="267">
        <v>0</v>
      </c>
      <c r="Q9" s="265">
        <v>0</v>
      </c>
      <c r="R9" s="266">
        <v>0</v>
      </c>
      <c r="S9" s="267">
        <v>0</v>
      </c>
      <c r="T9" s="265">
        <v>0</v>
      </c>
      <c r="U9" s="266">
        <v>0</v>
      </c>
      <c r="V9" s="267">
        <v>0</v>
      </c>
      <c r="W9" s="265">
        <v>0</v>
      </c>
      <c r="X9" s="266">
        <v>0</v>
      </c>
      <c r="Y9" s="267">
        <v>0</v>
      </c>
      <c r="Z9" s="265">
        <v>0</v>
      </c>
      <c r="AA9" s="266">
        <v>0</v>
      </c>
      <c r="AB9" s="267">
        <v>0</v>
      </c>
      <c r="AC9" s="265">
        <v>0</v>
      </c>
      <c r="AD9" s="266">
        <v>0</v>
      </c>
      <c r="AE9" s="267">
        <v>0</v>
      </c>
      <c r="AF9" s="377">
        <v>0</v>
      </c>
      <c r="AG9" s="378">
        <v>0</v>
      </c>
      <c r="AH9" s="376">
        <v>0</v>
      </c>
      <c r="AI9" s="377">
        <v>0</v>
      </c>
      <c r="AJ9" s="378">
        <v>0</v>
      </c>
      <c r="AK9" s="376">
        <v>0</v>
      </c>
      <c r="AL9" s="377">
        <v>0</v>
      </c>
      <c r="AM9" s="378">
        <v>0</v>
      </c>
      <c r="AN9" s="376">
        <v>0</v>
      </c>
      <c r="AO9" s="270"/>
      <c r="AP9" s="270"/>
      <c r="AQ9" s="270"/>
      <c r="AR9" s="270"/>
      <c r="AS9" s="270"/>
      <c r="AT9" s="270"/>
      <c r="AU9" s="270"/>
      <c r="AV9" s="270"/>
      <c r="AW9" s="270"/>
      <c r="AX9" s="270"/>
      <c r="AY9" s="270"/>
      <c r="AZ9" s="270"/>
      <c r="BA9" s="270"/>
      <c r="BB9" s="270"/>
      <c r="BC9" s="270"/>
      <c r="BD9" s="270"/>
      <c r="BE9" s="270"/>
      <c r="BF9" s="270"/>
      <c r="BG9" s="270"/>
    </row>
    <row r="10" spans="1:59" ht="12.75" customHeight="1">
      <c r="A10" s="263" t="s">
        <v>10</v>
      </c>
      <c r="B10" s="264" t="s">
        <v>204</v>
      </c>
      <c r="C10" s="254"/>
      <c r="D10" s="244">
        <v>800654</v>
      </c>
      <c r="E10" s="265">
        <v>2</v>
      </c>
      <c r="F10" s="266">
        <v>1</v>
      </c>
      <c r="G10" s="258">
        <v>8</v>
      </c>
      <c r="H10" s="265">
        <v>2</v>
      </c>
      <c r="I10" s="266">
        <v>1</v>
      </c>
      <c r="J10" s="258">
        <v>8</v>
      </c>
      <c r="K10" s="265">
        <v>2</v>
      </c>
      <c r="L10" s="266">
        <v>1</v>
      </c>
      <c r="M10" s="267">
        <v>8</v>
      </c>
      <c r="N10" s="265">
        <v>2</v>
      </c>
      <c r="O10" s="266">
        <v>3</v>
      </c>
      <c r="P10" s="267">
        <v>24</v>
      </c>
      <c r="Q10" s="265">
        <v>2</v>
      </c>
      <c r="R10" s="266">
        <v>3</v>
      </c>
      <c r="S10" s="267">
        <v>24</v>
      </c>
      <c r="T10" s="265"/>
      <c r="U10" s="266"/>
      <c r="V10" s="267">
        <v>0</v>
      </c>
      <c r="W10" s="265"/>
      <c r="X10" s="266"/>
      <c r="Y10" s="267">
        <v>0</v>
      </c>
      <c r="Z10" s="265"/>
      <c r="AA10" s="266"/>
      <c r="AB10" s="267">
        <v>0</v>
      </c>
      <c r="AC10" s="265"/>
      <c r="AD10" s="266"/>
      <c r="AE10" s="267">
        <v>0</v>
      </c>
      <c r="AF10" s="377"/>
      <c r="AG10" s="378"/>
      <c r="AH10" s="376">
        <v>0</v>
      </c>
      <c r="AI10" s="377"/>
      <c r="AJ10" s="378"/>
      <c r="AK10" s="376">
        <v>0</v>
      </c>
      <c r="AL10" s="377"/>
      <c r="AM10" s="378"/>
      <c r="AN10" s="376">
        <v>0</v>
      </c>
    </row>
    <row r="11" spans="1:59" ht="12.75" customHeight="1">
      <c r="A11" s="271" t="s">
        <v>205</v>
      </c>
      <c r="B11" s="272" t="s">
        <v>206</v>
      </c>
      <c r="C11" s="254"/>
      <c r="D11" s="244">
        <v>811048</v>
      </c>
      <c r="E11" s="265">
        <v>2</v>
      </c>
      <c r="F11" s="266">
        <v>2</v>
      </c>
      <c r="G11" s="258">
        <v>16</v>
      </c>
      <c r="H11" s="265">
        <v>2</v>
      </c>
      <c r="I11" s="266">
        <v>2</v>
      </c>
      <c r="J11" s="258">
        <v>16</v>
      </c>
      <c r="K11" s="265">
        <v>2</v>
      </c>
      <c r="L11" s="266">
        <v>2</v>
      </c>
      <c r="M11" s="267">
        <v>16</v>
      </c>
      <c r="N11" s="265">
        <v>2</v>
      </c>
      <c r="O11" s="266">
        <v>2</v>
      </c>
      <c r="P11" s="267">
        <v>16</v>
      </c>
      <c r="Q11" s="265">
        <v>2</v>
      </c>
      <c r="R11" s="266">
        <v>2</v>
      </c>
      <c r="S11" s="267">
        <v>16</v>
      </c>
      <c r="T11" s="265"/>
      <c r="U11" s="266"/>
      <c r="V11" s="267">
        <v>0</v>
      </c>
      <c r="W11" s="265"/>
      <c r="X11" s="273"/>
      <c r="Y11" s="267">
        <v>0</v>
      </c>
      <c r="Z11" s="274"/>
      <c r="AA11" s="275"/>
      <c r="AB11" s="258">
        <v>0</v>
      </c>
      <c r="AC11" s="265"/>
      <c r="AD11" s="266"/>
      <c r="AE11" s="267">
        <v>0</v>
      </c>
      <c r="AF11" s="377"/>
      <c r="AG11" s="378"/>
      <c r="AH11" s="376">
        <v>0</v>
      </c>
      <c r="AI11" s="377"/>
      <c r="AJ11" s="378"/>
      <c r="AK11" s="376">
        <v>0</v>
      </c>
      <c r="AL11" s="377"/>
      <c r="AM11" s="378"/>
      <c r="AN11" s="376">
        <v>0</v>
      </c>
    </row>
    <row r="12" spans="1:59" ht="12.75" customHeight="1">
      <c r="A12" s="263" t="s">
        <v>163</v>
      </c>
      <c r="B12" s="264"/>
      <c r="C12" s="254"/>
      <c r="D12" s="244">
        <v>811050</v>
      </c>
      <c r="E12" s="265">
        <v>2</v>
      </c>
      <c r="F12" s="266">
        <v>1</v>
      </c>
      <c r="G12" s="258">
        <v>8</v>
      </c>
      <c r="H12" s="265">
        <v>2</v>
      </c>
      <c r="I12" s="266">
        <v>2</v>
      </c>
      <c r="J12" s="258">
        <v>16</v>
      </c>
      <c r="K12" s="265">
        <v>2</v>
      </c>
      <c r="L12" s="266">
        <v>2</v>
      </c>
      <c r="M12" s="267">
        <v>16</v>
      </c>
      <c r="N12" s="265">
        <v>2</v>
      </c>
      <c r="O12" s="266">
        <v>2</v>
      </c>
      <c r="P12" s="267">
        <v>16</v>
      </c>
      <c r="Q12" s="265">
        <v>2</v>
      </c>
      <c r="R12" s="266">
        <v>2</v>
      </c>
      <c r="S12" s="267">
        <v>16</v>
      </c>
      <c r="T12" s="265"/>
      <c r="U12" s="266"/>
      <c r="V12" s="267">
        <v>0</v>
      </c>
      <c r="W12" s="265"/>
      <c r="X12" s="266"/>
      <c r="Y12" s="267">
        <v>0</v>
      </c>
      <c r="Z12" s="265"/>
      <c r="AA12" s="266"/>
      <c r="AB12" s="267">
        <v>0</v>
      </c>
      <c r="AC12" s="265"/>
      <c r="AD12" s="266"/>
      <c r="AE12" s="267">
        <v>0</v>
      </c>
      <c r="AF12" s="377"/>
      <c r="AG12" s="378"/>
      <c r="AH12" s="376">
        <v>0</v>
      </c>
      <c r="AI12" s="377"/>
      <c r="AJ12" s="378"/>
      <c r="AK12" s="376">
        <v>0</v>
      </c>
      <c r="AL12" s="377"/>
      <c r="AM12" s="378"/>
      <c r="AN12" s="376">
        <v>0</v>
      </c>
    </row>
    <row r="13" spans="1:59" ht="12.75" customHeight="1">
      <c r="A13" s="263" t="s">
        <v>161</v>
      </c>
      <c r="B13" s="264"/>
      <c r="C13" s="254"/>
      <c r="D13" s="244">
        <v>811053</v>
      </c>
      <c r="E13" s="265">
        <v>2</v>
      </c>
      <c r="F13" s="266">
        <v>1</v>
      </c>
      <c r="G13" s="258">
        <v>8</v>
      </c>
      <c r="H13" s="265">
        <v>2</v>
      </c>
      <c r="I13" s="266">
        <v>3</v>
      </c>
      <c r="J13" s="258">
        <v>24</v>
      </c>
      <c r="K13" s="265">
        <v>2</v>
      </c>
      <c r="L13" s="266">
        <v>3</v>
      </c>
      <c r="M13" s="267">
        <v>24</v>
      </c>
      <c r="N13" s="265">
        <v>2</v>
      </c>
      <c r="O13" s="266">
        <v>3</v>
      </c>
      <c r="P13" s="267">
        <v>24</v>
      </c>
      <c r="Q13" s="265">
        <v>2</v>
      </c>
      <c r="R13" s="266">
        <v>3</v>
      </c>
      <c r="S13" s="267">
        <v>24</v>
      </c>
      <c r="T13" s="265"/>
      <c r="U13" s="266"/>
      <c r="V13" s="267">
        <v>0</v>
      </c>
      <c r="W13" s="265"/>
      <c r="X13" s="266"/>
      <c r="Y13" s="267">
        <v>0</v>
      </c>
      <c r="Z13" s="265"/>
      <c r="AA13" s="266"/>
      <c r="AB13" s="267">
        <v>0</v>
      </c>
      <c r="AC13" s="265"/>
      <c r="AD13" s="266"/>
      <c r="AE13" s="267">
        <v>0</v>
      </c>
      <c r="AF13" s="377"/>
      <c r="AG13" s="378"/>
      <c r="AH13" s="376">
        <v>0</v>
      </c>
      <c r="AI13" s="377"/>
      <c r="AJ13" s="378"/>
      <c r="AK13" s="376">
        <v>0</v>
      </c>
      <c r="AL13" s="377"/>
      <c r="AM13" s="378"/>
      <c r="AN13" s="376">
        <v>0</v>
      </c>
    </row>
    <row r="14" spans="1:59" ht="12.75" customHeight="1">
      <c r="A14" s="263" t="s">
        <v>207</v>
      </c>
      <c r="B14" s="264"/>
      <c r="C14" s="254"/>
      <c r="D14" s="244">
        <v>811054</v>
      </c>
      <c r="E14" s="265">
        <v>1</v>
      </c>
      <c r="F14" s="266">
        <v>3</v>
      </c>
      <c r="G14" s="258">
        <v>12</v>
      </c>
      <c r="H14" s="265">
        <v>1</v>
      </c>
      <c r="I14" s="266">
        <v>3</v>
      </c>
      <c r="J14" s="258">
        <v>12</v>
      </c>
      <c r="K14" s="265">
        <v>1</v>
      </c>
      <c r="L14" s="266">
        <v>3</v>
      </c>
      <c r="M14" s="267">
        <v>12</v>
      </c>
      <c r="N14" s="265">
        <v>1</v>
      </c>
      <c r="O14" s="266">
        <v>3</v>
      </c>
      <c r="P14" s="267">
        <v>12</v>
      </c>
      <c r="Q14" s="265">
        <v>1</v>
      </c>
      <c r="R14" s="266">
        <v>3</v>
      </c>
      <c r="S14" s="267">
        <v>12</v>
      </c>
      <c r="T14" s="265"/>
      <c r="U14" s="266"/>
      <c r="V14" s="267">
        <v>0</v>
      </c>
      <c r="W14" s="265"/>
      <c r="X14" s="266"/>
      <c r="Y14" s="267">
        <v>0</v>
      </c>
      <c r="Z14" s="265"/>
      <c r="AA14" s="266"/>
      <c r="AB14" s="267">
        <v>0</v>
      </c>
      <c r="AC14" s="265"/>
      <c r="AD14" s="266"/>
      <c r="AE14" s="267">
        <v>0</v>
      </c>
      <c r="AF14" s="377"/>
      <c r="AG14" s="378"/>
      <c r="AH14" s="376">
        <v>0</v>
      </c>
      <c r="AI14" s="377"/>
      <c r="AJ14" s="378"/>
      <c r="AK14" s="376">
        <v>0</v>
      </c>
      <c r="AL14" s="377"/>
      <c r="AM14" s="378"/>
      <c r="AN14" s="376">
        <v>0</v>
      </c>
    </row>
    <row r="15" spans="1:59" ht="12.75" customHeight="1">
      <c r="A15" s="263" t="s">
        <v>36</v>
      </c>
      <c r="B15" s="264"/>
      <c r="C15" s="254"/>
      <c r="D15" s="244">
        <v>811055</v>
      </c>
      <c r="E15" s="276">
        <v>2</v>
      </c>
      <c r="F15" s="277">
        <v>2</v>
      </c>
      <c r="G15" s="258">
        <v>16</v>
      </c>
      <c r="H15" s="276">
        <v>2</v>
      </c>
      <c r="I15" s="277">
        <v>2</v>
      </c>
      <c r="J15" s="258">
        <v>16</v>
      </c>
      <c r="K15" s="265">
        <v>2</v>
      </c>
      <c r="L15" s="266">
        <v>2</v>
      </c>
      <c r="M15" s="267">
        <v>16</v>
      </c>
      <c r="N15" s="265">
        <v>2</v>
      </c>
      <c r="O15" s="266">
        <v>3</v>
      </c>
      <c r="P15" s="267">
        <v>24</v>
      </c>
      <c r="Q15" s="265">
        <v>2</v>
      </c>
      <c r="R15" s="266">
        <v>3</v>
      </c>
      <c r="S15" s="267">
        <v>24</v>
      </c>
      <c r="T15" s="265"/>
      <c r="U15" s="266"/>
      <c r="V15" s="267">
        <v>0</v>
      </c>
      <c r="W15" s="265"/>
      <c r="X15" s="266"/>
      <c r="Y15" s="267">
        <v>0</v>
      </c>
      <c r="Z15" s="265"/>
      <c r="AA15" s="266"/>
      <c r="AB15" s="267">
        <v>0</v>
      </c>
      <c r="AC15" s="265"/>
      <c r="AD15" s="266"/>
      <c r="AE15" s="267">
        <v>0</v>
      </c>
      <c r="AF15" s="377"/>
      <c r="AG15" s="378"/>
      <c r="AH15" s="376">
        <v>0</v>
      </c>
      <c r="AI15" s="377"/>
      <c r="AJ15" s="378"/>
      <c r="AK15" s="376">
        <v>0</v>
      </c>
      <c r="AL15" s="377"/>
      <c r="AM15" s="378"/>
      <c r="AN15" s="376">
        <v>0</v>
      </c>
    </row>
    <row r="16" spans="1:59" ht="14.5">
      <c r="A16" s="263" t="s">
        <v>208</v>
      </c>
      <c r="B16" s="264"/>
      <c r="C16" s="254"/>
      <c r="D16" s="244">
        <v>811060</v>
      </c>
      <c r="E16" s="276">
        <v>4</v>
      </c>
      <c r="F16" s="277">
        <v>3</v>
      </c>
      <c r="G16" s="258">
        <v>48</v>
      </c>
      <c r="H16" s="276">
        <v>4</v>
      </c>
      <c r="I16" s="277">
        <v>3</v>
      </c>
      <c r="J16" s="258">
        <v>48</v>
      </c>
      <c r="K16" s="265">
        <v>4</v>
      </c>
      <c r="L16" s="266">
        <v>3</v>
      </c>
      <c r="M16" s="267">
        <v>48</v>
      </c>
      <c r="N16" s="265">
        <v>6</v>
      </c>
      <c r="O16" s="266">
        <v>3</v>
      </c>
      <c r="P16" s="267">
        <v>72</v>
      </c>
      <c r="Q16" s="265">
        <v>6</v>
      </c>
      <c r="R16" s="266">
        <v>3</v>
      </c>
      <c r="S16" s="267">
        <v>72</v>
      </c>
      <c r="T16" s="265"/>
      <c r="U16" s="266"/>
      <c r="V16" s="267">
        <v>0</v>
      </c>
      <c r="W16" s="265"/>
      <c r="X16" s="266"/>
      <c r="Y16" s="267">
        <v>0</v>
      </c>
      <c r="Z16" s="265"/>
      <c r="AA16" s="266"/>
      <c r="AB16" s="267">
        <v>0</v>
      </c>
      <c r="AC16" s="265"/>
      <c r="AD16" s="266"/>
      <c r="AE16" s="267">
        <v>0</v>
      </c>
      <c r="AF16" s="377"/>
      <c r="AG16" s="378"/>
      <c r="AH16" s="376">
        <v>0</v>
      </c>
      <c r="AI16" s="377"/>
      <c r="AJ16" s="378"/>
      <c r="AK16" s="376">
        <v>0</v>
      </c>
      <c r="AL16" s="377"/>
      <c r="AM16" s="378"/>
      <c r="AN16" s="376">
        <v>0</v>
      </c>
    </row>
    <row r="17" spans="1:59" ht="14.5">
      <c r="A17" s="263" t="s">
        <v>11</v>
      </c>
      <c r="B17" s="264"/>
      <c r="C17" s="254"/>
      <c r="D17" s="244">
        <v>811061</v>
      </c>
      <c r="E17" s="265">
        <v>4</v>
      </c>
      <c r="F17" s="266">
        <v>3</v>
      </c>
      <c r="G17" s="258">
        <v>48</v>
      </c>
      <c r="H17" s="265">
        <v>4</v>
      </c>
      <c r="I17" s="266">
        <v>3</v>
      </c>
      <c r="J17" s="258">
        <v>48</v>
      </c>
      <c r="K17" s="265">
        <v>4</v>
      </c>
      <c r="L17" s="266">
        <v>3</v>
      </c>
      <c r="M17" s="267">
        <v>48</v>
      </c>
      <c r="N17" s="265">
        <v>4</v>
      </c>
      <c r="O17" s="266">
        <v>3</v>
      </c>
      <c r="P17" s="267">
        <v>48</v>
      </c>
      <c r="Q17" s="265">
        <v>4</v>
      </c>
      <c r="R17" s="266">
        <v>3</v>
      </c>
      <c r="S17" s="267">
        <v>48</v>
      </c>
      <c r="T17" s="265"/>
      <c r="U17" s="266"/>
      <c r="V17" s="267">
        <v>0</v>
      </c>
      <c r="W17" s="265"/>
      <c r="X17" s="266"/>
      <c r="Y17" s="267">
        <v>0</v>
      </c>
      <c r="Z17" s="265"/>
      <c r="AA17" s="266"/>
      <c r="AB17" s="267">
        <v>0</v>
      </c>
      <c r="AC17" s="265"/>
      <c r="AD17" s="266"/>
      <c r="AE17" s="267">
        <v>0</v>
      </c>
      <c r="AF17" s="377"/>
      <c r="AG17" s="378"/>
      <c r="AH17" s="376">
        <v>0</v>
      </c>
      <c r="AI17" s="377"/>
      <c r="AJ17" s="378"/>
      <c r="AK17" s="376">
        <v>0</v>
      </c>
      <c r="AL17" s="377"/>
      <c r="AM17" s="378"/>
      <c r="AN17" s="376">
        <v>0</v>
      </c>
    </row>
    <row r="18" spans="1:59" ht="14.5">
      <c r="A18" s="263" t="s">
        <v>209</v>
      </c>
      <c r="B18" s="264"/>
      <c r="C18" s="254"/>
      <c r="D18" s="244">
        <v>811062</v>
      </c>
      <c r="E18" s="265">
        <v>4</v>
      </c>
      <c r="F18" s="266">
        <v>2</v>
      </c>
      <c r="G18" s="258">
        <v>32</v>
      </c>
      <c r="H18" s="265">
        <v>4</v>
      </c>
      <c r="I18" s="266">
        <v>2</v>
      </c>
      <c r="J18" s="258">
        <v>32</v>
      </c>
      <c r="K18" s="265">
        <v>4</v>
      </c>
      <c r="L18" s="266">
        <v>2</v>
      </c>
      <c r="M18" s="267">
        <v>32</v>
      </c>
      <c r="N18" s="265">
        <v>4</v>
      </c>
      <c r="O18" s="266">
        <v>4</v>
      </c>
      <c r="P18" s="267">
        <v>64</v>
      </c>
      <c r="Q18" s="265">
        <v>4</v>
      </c>
      <c r="R18" s="266">
        <v>4</v>
      </c>
      <c r="S18" s="267">
        <v>64</v>
      </c>
      <c r="T18" s="265"/>
      <c r="U18" s="266"/>
      <c r="V18" s="267">
        <v>0</v>
      </c>
      <c r="W18" s="265"/>
      <c r="X18" s="266"/>
      <c r="Y18" s="267">
        <v>0</v>
      </c>
      <c r="Z18" s="265"/>
      <c r="AA18" s="266"/>
      <c r="AB18" s="267">
        <v>0</v>
      </c>
      <c r="AC18" s="265"/>
      <c r="AD18" s="266"/>
      <c r="AE18" s="267">
        <v>0</v>
      </c>
      <c r="AF18" s="377"/>
      <c r="AG18" s="378"/>
      <c r="AH18" s="376">
        <v>0</v>
      </c>
      <c r="AI18" s="377"/>
      <c r="AJ18" s="378"/>
      <c r="AK18" s="376">
        <v>0</v>
      </c>
      <c r="AL18" s="377"/>
      <c r="AM18" s="378"/>
      <c r="AN18" s="376">
        <v>0</v>
      </c>
    </row>
    <row r="19" spans="1:59" ht="14.5">
      <c r="A19" s="263" t="s">
        <v>210</v>
      </c>
      <c r="B19" s="264" t="s">
        <v>211</v>
      </c>
      <c r="C19" s="254"/>
      <c r="D19" s="244">
        <v>811073</v>
      </c>
      <c r="E19" s="265">
        <v>1</v>
      </c>
      <c r="F19" s="266">
        <v>1</v>
      </c>
      <c r="G19" s="258">
        <v>4</v>
      </c>
      <c r="H19" s="265">
        <v>1</v>
      </c>
      <c r="I19" s="266">
        <v>1</v>
      </c>
      <c r="J19" s="258">
        <v>4</v>
      </c>
      <c r="K19" s="265">
        <v>1</v>
      </c>
      <c r="L19" s="266">
        <v>2</v>
      </c>
      <c r="M19" s="267">
        <v>8</v>
      </c>
      <c r="N19" s="265">
        <v>1</v>
      </c>
      <c r="O19" s="266">
        <v>2</v>
      </c>
      <c r="P19" s="267">
        <v>8</v>
      </c>
      <c r="Q19" s="265">
        <v>1</v>
      </c>
      <c r="R19" s="266">
        <v>2</v>
      </c>
      <c r="S19" s="267">
        <v>8</v>
      </c>
      <c r="T19" s="265"/>
      <c r="U19" s="266"/>
      <c r="V19" s="267">
        <v>0</v>
      </c>
      <c r="W19" s="265"/>
      <c r="X19" s="266"/>
      <c r="Y19" s="267">
        <v>0</v>
      </c>
      <c r="Z19" s="265"/>
      <c r="AA19" s="266"/>
      <c r="AB19" s="267">
        <v>0</v>
      </c>
      <c r="AC19" s="265"/>
      <c r="AD19" s="266"/>
      <c r="AE19" s="267">
        <v>0</v>
      </c>
      <c r="AF19" s="377"/>
      <c r="AG19" s="378"/>
      <c r="AH19" s="376">
        <v>0</v>
      </c>
      <c r="AI19" s="377"/>
      <c r="AJ19" s="378"/>
      <c r="AK19" s="376">
        <v>0</v>
      </c>
      <c r="AL19" s="377"/>
      <c r="AM19" s="378"/>
      <c r="AN19" s="376">
        <v>0</v>
      </c>
    </row>
    <row r="20" spans="1:59" ht="14.5">
      <c r="A20" s="263" t="s">
        <v>212</v>
      </c>
      <c r="B20" s="264" t="s">
        <v>213</v>
      </c>
      <c r="C20" s="254"/>
      <c r="D20" s="244">
        <v>811075</v>
      </c>
      <c r="E20" s="276">
        <v>3</v>
      </c>
      <c r="F20" s="277">
        <v>5</v>
      </c>
      <c r="G20" s="258">
        <v>60</v>
      </c>
      <c r="H20" s="276">
        <v>3</v>
      </c>
      <c r="I20" s="277">
        <v>5</v>
      </c>
      <c r="J20" s="258">
        <v>60</v>
      </c>
      <c r="K20" s="265">
        <v>3</v>
      </c>
      <c r="L20" s="266">
        <v>5</v>
      </c>
      <c r="M20" s="267">
        <v>60</v>
      </c>
      <c r="N20" s="265">
        <v>3</v>
      </c>
      <c r="O20" s="266">
        <v>5</v>
      </c>
      <c r="P20" s="267">
        <v>60</v>
      </c>
      <c r="Q20" s="265">
        <v>3</v>
      </c>
      <c r="R20" s="266">
        <v>5</v>
      </c>
      <c r="S20" s="267">
        <v>60</v>
      </c>
      <c r="T20" s="265"/>
      <c r="U20" s="266"/>
      <c r="V20" s="267">
        <v>0</v>
      </c>
      <c r="W20" s="265"/>
      <c r="X20" s="266"/>
      <c r="Y20" s="267">
        <v>0</v>
      </c>
      <c r="Z20" s="265"/>
      <c r="AA20" s="266"/>
      <c r="AB20" s="267">
        <v>0</v>
      </c>
      <c r="AC20" s="265"/>
      <c r="AD20" s="266"/>
      <c r="AE20" s="267">
        <v>0</v>
      </c>
      <c r="AF20" s="377"/>
      <c r="AG20" s="378"/>
      <c r="AH20" s="376">
        <v>0</v>
      </c>
      <c r="AI20" s="377"/>
      <c r="AJ20" s="378"/>
      <c r="AK20" s="376">
        <v>0</v>
      </c>
      <c r="AL20" s="377"/>
      <c r="AM20" s="378"/>
      <c r="AN20" s="376">
        <v>0</v>
      </c>
    </row>
    <row r="21" spans="1:59" ht="14.5">
      <c r="A21" s="263" t="s">
        <v>133</v>
      </c>
      <c r="B21" s="264"/>
      <c r="C21" s="254"/>
      <c r="D21" s="244">
        <v>811080</v>
      </c>
      <c r="E21" s="276">
        <v>4</v>
      </c>
      <c r="F21" s="277">
        <v>5</v>
      </c>
      <c r="G21" s="258">
        <v>80</v>
      </c>
      <c r="H21" s="276">
        <v>4</v>
      </c>
      <c r="I21" s="277">
        <v>5</v>
      </c>
      <c r="J21" s="258">
        <v>80</v>
      </c>
      <c r="K21" s="265">
        <v>6</v>
      </c>
      <c r="L21" s="266">
        <v>5</v>
      </c>
      <c r="M21" s="267">
        <v>120</v>
      </c>
      <c r="N21" s="265">
        <v>6</v>
      </c>
      <c r="O21" s="266">
        <v>5</v>
      </c>
      <c r="P21" s="267">
        <v>120</v>
      </c>
      <c r="Q21" s="265">
        <v>6</v>
      </c>
      <c r="R21" s="266">
        <v>5</v>
      </c>
      <c r="S21" s="267">
        <v>120</v>
      </c>
      <c r="T21" s="265"/>
      <c r="U21" s="266"/>
      <c r="V21" s="267">
        <v>0</v>
      </c>
      <c r="W21" s="265"/>
      <c r="X21" s="266"/>
      <c r="Y21" s="267">
        <v>0</v>
      </c>
      <c r="Z21" s="265"/>
      <c r="AA21" s="266"/>
      <c r="AB21" s="267">
        <v>0</v>
      </c>
      <c r="AC21" s="265"/>
      <c r="AD21" s="266"/>
      <c r="AE21" s="267">
        <v>0</v>
      </c>
      <c r="AF21" s="377"/>
      <c r="AG21" s="378"/>
      <c r="AH21" s="376">
        <v>0</v>
      </c>
      <c r="AI21" s="377"/>
      <c r="AJ21" s="378"/>
      <c r="AK21" s="376">
        <v>0</v>
      </c>
      <c r="AL21" s="377"/>
      <c r="AM21" s="378"/>
      <c r="AN21" s="376">
        <v>0</v>
      </c>
    </row>
    <row r="22" spans="1:59" ht="14.5">
      <c r="A22" s="263" t="s">
        <v>153</v>
      </c>
      <c r="B22" s="264" t="s">
        <v>214</v>
      </c>
      <c r="C22" s="254"/>
      <c r="D22" s="244">
        <v>811087</v>
      </c>
      <c r="E22" s="265">
        <v>2</v>
      </c>
      <c r="F22" s="266">
        <v>3</v>
      </c>
      <c r="G22" s="258">
        <v>24</v>
      </c>
      <c r="H22" s="265">
        <v>2</v>
      </c>
      <c r="I22" s="266">
        <v>3</v>
      </c>
      <c r="J22" s="258">
        <v>24</v>
      </c>
      <c r="K22" s="265">
        <v>2</v>
      </c>
      <c r="L22" s="266">
        <v>3</v>
      </c>
      <c r="M22" s="267">
        <v>24</v>
      </c>
      <c r="N22" s="265">
        <v>2</v>
      </c>
      <c r="O22" s="266">
        <v>3</v>
      </c>
      <c r="P22" s="267">
        <v>24</v>
      </c>
      <c r="Q22" s="265">
        <v>2</v>
      </c>
      <c r="R22" s="266">
        <v>3</v>
      </c>
      <c r="S22" s="267">
        <v>24</v>
      </c>
      <c r="T22" s="265"/>
      <c r="U22" s="266"/>
      <c r="V22" s="267">
        <v>0</v>
      </c>
      <c r="W22" s="265"/>
      <c r="X22" s="266"/>
      <c r="Y22" s="267">
        <v>0</v>
      </c>
      <c r="Z22" s="265"/>
      <c r="AA22" s="266"/>
      <c r="AB22" s="267">
        <v>0</v>
      </c>
      <c r="AC22" s="265"/>
      <c r="AD22" s="266"/>
      <c r="AE22" s="267">
        <v>0</v>
      </c>
      <c r="AF22" s="377"/>
      <c r="AG22" s="378"/>
      <c r="AH22" s="376">
        <v>0</v>
      </c>
      <c r="AI22" s="377"/>
      <c r="AJ22" s="378"/>
      <c r="AK22" s="376">
        <v>0</v>
      </c>
      <c r="AL22" s="377"/>
      <c r="AM22" s="378"/>
      <c r="AN22" s="376">
        <v>0</v>
      </c>
    </row>
    <row r="23" spans="1:59" ht="14.5">
      <c r="A23" s="263" t="s">
        <v>215</v>
      </c>
      <c r="B23" s="264" t="s">
        <v>216</v>
      </c>
      <c r="C23" s="254"/>
      <c r="D23" s="244">
        <v>811088</v>
      </c>
      <c r="E23" s="276">
        <v>4</v>
      </c>
      <c r="F23" s="277">
        <v>2</v>
      </c>
      <c r="G23" s="258">
        <v>32</v>
      </c>
      <c r="H23" s="276">
        <v>4</v>
      </c>
      <c r="I23" s="277">
        <v>2</v>
      </c>
      <c r="J23" s="258">
        <v>32</v>
      </c>
      <c r="K23" s="265">
        <v>4</v>
      </c>
      <c r="L23" s="266">
        <v>2</v>
      </c>
      <c r="M23" s="267">
        <v>32</v>
      </c>
      <c r="N23" s="265">
        <v>4</v>
      </c>
      <c r="O23" s="266">
        <v>3</v>
      </c>
      <c r="P23" s="267">
        <v>48</v>
      </c>
      <c r="Q23" s="265">
        <v>4</v>
      </c>
      <c r="R23" s="266">
        <v>3</v>
      </c>
      <c r="S23" s="267">
        <v>48</v>
      </c>
      <c r="T23" s="265"/>
      <c r="U23" s="266"/>
      <c r="V23" s="267">
        <v>0</v>
      </c>
      <c r="W23" s="265"/>
      <c r="X23" s="266"/>
      <c r="Y23" s="267">
        <v>0</v>
      </c>
      <c r="Z23" s="265"/>
      <c r="AA23" s="266"/>
      <c r="AB23" s="267">
        <v>0</v>
      </c>
      <c r="AC23" s="265"/>
      <c r="AD23" s="266"/>
      <c r="AE23" s="267">
        <v>0</v>
      </c>
      <c r="AF23" s="377"/>
      <c r="AG23" s="378"/>
      <c r="AH23" s="376">
        <v>0</v>
      </c>
      <c r="AI23" s="377"/>
      <c r="AJ23" s="378"/>
      <c r="AK23" s="376">
        <v>0</v>
      </c>
      <c r="AL23" s="377"/>
      <c r="AM23" s="378"/>
      <c r="AN23" s="376">
        <v>0</v>
      </c>
    </row>
    <row r="24" spans="1:59" ht="14.5">
      <c r="A24" s="253" t="s">
        <v>168</v>
      </c>
      <c r="B24" s="254" t="s">
        <v>200</v>
      </c>
      <c r="C24" s="254"/>
      <c r="D24" s="255">
        <v>811117</v>
      </c>
      <c r="E24" s="256">
        <v>2</v>
      </c>
      <c r="F24" s="257">
        <v>1</v>
      </c>
      <c r="G24" s="258">
        <v>8</v>
      </c>
      <c r="H24" s="256">
        <v>2</v>
      </c>
      <c r="I24" s="257">
        <v>1</v>
      </c>
      <c r="J24" s="258">
        <v>8</v>
      </c>
      <c r="K24" s="256">
        <v>2</v>
      </c>
      <c r="L24" s="257">
        <v>1</v>
      </c>
      <c r="M24" s="258">
        <v>8</v>
      </c>
      <c r="N24" s="256">
        <v>2</v>
      </c>
      <c r="O24" s="257">
        <v>1</v>
      </c>
      <c r="P24" s="258">
        <v>8</v>
      </c>
      <c r="Q24" s="256">
        <v>2</v>
      </c>
      <c r="R24" s="257">
        <v>1</v>
      </c>
      <c r="S24" s="258">
        <v>8</v>
      </c>
      <c r="T24" s="256"/>
      <c r="U24" s="257"/>
      <c r="V24" s="258">
        <v>0</v>
      </c>
      <c r="W24" s="256"/>
      <c r="X24" s="257"/>
      <c r="Y24" s="258">
        <v>0</v>
      </c>
      <c r="Z24" s="256"/>
      <c r="AA24" s="257"/>
      <c r="AB24" s="258">
        <v>0</v>
      </c>
      <c r="AC24" s="256"/>
      <c r="AD24" s="257"/>
      <c r="AE24" s="258">
        <v>0</v>
      </c>
      <c r="AF24" s="373"/>
      <c r="AG24" s="374"/>
      <c r="AH24" s="375">
        <v>0</v>
      </c>
      <c r="AI24" s="373"/>
      <c r="AJ24" s="374"/>
      <c r="AK24" s="375">
        <v>0</v>
      </c>
      <c r="AL24" s="373"/>
      <c r="AM24" s="374"/>
      <c r="AN24" s="375">
        <v>0</v>
      </c>
    </row>
    <row r="25" spans="1:59" ht="14.5">
      <c r="A25" s="263" t="s">
        <v>217</v>
      </c>
      <c r="B25" s="264"/>
      <c r="C25" s="254"/>
      <c r="D25" s="244">
        <v>901251</v>
      </c>
      <c r="E25" s="256">
        <v>20</v>
      </c>
      <c r="F25" s="257">
        <v>2</v>
      </c>
      <c r="G25" s="258">
        <v>40</v>
      </c>
      <c r="H25" s="256">
        <v>20</v>
      </c>
      <c r="I25" s="257">
        <v>2</v>
      </c>
      <c r="J25" s="258">
        <v>40</v>
      </c>
      <c r="K25" s="256">
        <v>20</v>
      </c>
      <c r="L25" s="257">
        <v>1</v>
      </c>
      <c r="M25" s="258">
        <v>20</v>
      </c>
      <c r="N25" s="256">
        <v>20</v>
      </c>
      <c r="O25" s="257">
        <v>1</v>
      </c>
      <c r="P25" s="258">
        <v>20</v>
      </c>
      <c r="Q25" s="256">
        <v>20</v>
      </c>
      <c r="R25" s="257">
        <v>1</v>
      </c>
      <c r="S25" s="258">
        <v>20</v>
      </c>
      <c r="T25" s="256"/>
      <c r="U25" s="257"/>
      <c r="V25" s="258">
        <v>0</v>
      </c>
      <c r="W25" s="256"/>
      <c r="X25" s="257"/>
      <c r="Y25" s="258">
        <v>0</v>
      </c>
      <c r="Z25" s="256"/>
      <c r="AA25" s="257"/>
      <c r="AB25" s="258">
        <v>0</v>
      </c>
      <c r="AC25" s="256"/>
      <c r="AD25" s="257"/>
      <c r="AE25" s="258">
        <v>0</v>
      </c>
      <c r="AF25" s="373"/>
      <c r="AG25" s="374"/>
      <c r="AH25" s="375">
        <v>0</v>
      </c>
      <c r="AI25" s="373"/>
      <c r="AJ25" s="374"/>
      <c r="AK25" s="375">
        <v>0</v>
      </c>
      <c r="AL25" s="373"/>
      <c r="AM25" s="374"/>
      <c r="AN25" s="375">
        <v>0</v>
      </c>
    </row>
    <row r="26" spans="1:59" ht="15" thickBot="1">
      <c r="A26" s="278" t="s">
        <v>218</v>
      </c>
      <c r="B26" s="279"/>
      <c r="C26" s="280"/>
      <c r="D26" s="281">
        <v>901253</v>
      </c>
      <c r="E26" s="282">
        <v>2</v>
      </c>
      <c r="F26" s="283">
        <v>1</v>
      </c>
      <c r="G26" s="284">
        <v>8</v>
      </c>
      <c r="H26" s="282">
        <v>2</v>
      </c>
      <c r="I26" s="283">
        <v>1</v>
      </c>
      <c r="J26" s="284">
        <v>8</v>
      </c>
      <c r="K26" s="282">
        <v>2</v>
      </c>
      <c r="L26" s="283">
        <v>1</v>
      </c>
      <c r="M26" s="285">
        <v>8</v>
      </c>
      <c r="N26" s="282">
        <v>2</v>
      </c>
      <c r="O26" s="283">
        <v>1</v>
      </c>
      <c r="P26" s="285">
        <v>8</v>
      </c>
      <c r="Q26" s="282">
        <v>2</v>
      </c>
      <c r="R26" s="283">
        <v>1</v>
      </c>
      <c r="S26" s="285">
        <v>8</v>
      </c>
      <c r="T26" s="282"/>
      <c r="U26" s="283"/>
      <c r="V26" s="285">
        <v>0</v>
      </c>
      <c r="W26" s="282"/>
      <c r="X26" s="283"/>
      <c r="Y26" s="285">
        <v>0</v>
      </c>
      <c r="Z26" s="282"/>
      <c r="AA26" s="283"/>
      <c r="AB26" s="285">
        <v>0</v>
      </c>
      <c r="AC26" s="282"/>
      <c r="AD26" s="283"/>
      <c r="AE26" s="285">
        <v>0</v>
      </c>
      <c r="AF26" s="379"/>
      <c r="AG26" s="380"/>
      <c r="AH26" s="381">
        <v>0</v>
      </c>
      <c r="AI26" s="379"/>
      <c r="AJ26" s="380"/>
      <c r="AK26" s="381">
        <v>0</v>
      </c>
      <c r="AL26" s="379"/>
      <c r="AM26" s="380"/>
      <c r="AN26" s="381">
        <v>0</v>
      </c>
      <c r="AO26" s="270"/>
      <c r="AP26" s="270"/>
      <c r="AQ26" s="270"/>
      <c r="AR26" s="270"/>
      <c r="AS26" s="270"/>
      <c r="AT26" s="270"/>
      <c r="AU26" s="270"/>
      <c r="AV26" s="270"/>
      <c r="AW26" s="270"/>
      <c r="AX26" s="270"/>
      <c r="AY26" s="270"/>
      <c r="AZ26" s="270"/>
      <c r="BA26" s="270"/>
      <c r="BB26" s="270"/>
      <c r="BC26" s="270"/>
      <c r="BD26" s="270"/>
      <c r="BE26" s="270"/>
      <c r="BF26" s="270"/>
      <c r="BG26" s="270"/>
    </row>
    <row r="27" spans="1:59" ht="13.5" thickBot="1">
      <c r="A27" s="289"/>
      <c r="B27" s="290" t="s">
        <v>219</v>
      </c>
      <c r="C27" s="291"/>
      <c r="D27" s="292">
        <v>2942</v>
      </c>
      <c r="E27" s="293"/>
      <c r="F27" s="294"/>
      <c r="G27" s="294">
        <v>502</v>
      </c>
      <c r="H27" s="294"/>
      <c r="I27" s="294"/>
      <c r="J27" s="294">
        <v>526</v>
      </c>
      <c r="K27" s="294"/>
      <c r="L27" s="294"/>
      <c r="M27" s="294">
        <v>550</v>
      </c>
      <c r="N27" s="294"/>
      <c r="O27" s="294"/>
      <c r="P27" s="294">
        <v>670</v>
      </c>
      <c r="Q27" s="294"/>
      <c r="R27" s="294"/>
      <c r="S27" s="294">
        <v>694</v>
      </c>
      <c r="T27" s="294"/>
      <c r="U27" s="294"/>
      <c r="V27" s="294">
        <v>0</v>
      </c>
      <c r="W27" s="294"/>
      <c r="X27" s="294"/>
      <c r="Y27" s="294">
        <v>0</v>
      </c>
      <c r="Z27" s="294"/>
      <c r="AA27" s="294"/>
      <c r="AB27" s="294">
        <v>0</v>
      </c>
      <c r="AC27" s="294"/>
      <c r="AD27" s="294"/>
      <c r="AE27" s="294">
        <v>0</v>
      </c>
      <c r="AF27" s="294"/>
      <c r="AG27" s="294"/>
      <c r="AH27" s="294">
        <v>0</v>
      </c>
      <c r="AI27" s="294"/>
      <c r="AJ27" s="294"/>
      <c r="AK27" s="294">
        <v>0</v>
      </c>
      <c r="AL27" s="294"/>
      <c r="AM27" s="294"/>
      <c r="AN27" s="295">
        <v>0</v>
      </c>
    </row>
    <row r="28" spans="1:59" ht="13">
      <c r="A28" s="289"/>
      <c r="B28" s="289"/>
      <c r="C28" s="254"/>
      <c r="D28" s="296"/>
      <c r="E28" s="297"/>
      <c r="F28" s="297"/>
      <c r="G28" s="297"/>
      <c r="H28" s="297"/>
      <c r="I28" s="297"/>
      <c r="J28" s="297"/>
      <c r="K28" s="297"/>
      <c r="L28" s="297"/>
      <c r="M28" s="297"/>
      <c r="N28" s="297"/>
      <c r="O28" s="297"/>
      <c r="P28" s="297"/>
      <c r="Q28" s="297"/>
      <c r="R28" s="297"/>
      <c r="S28" s="297"/>
      <c r="T28" s="298"/>
      <c r="U28" s="298"/>
      <c r="V28" s="298"/>
      <c r="W28" s="297"/>
      <c r="X28" s="297"/>
      <c r="Y28" s="297"/>
      <c r="Z28" s="298"/>
      <c r="AA28" s="298"/>
      <c r="AB28" s="298"/>
      <c r="AC28" s="298"/>
      <c r="AD28" s="298"/>
      <c r="AE28" s="298"/>
      <c r="AF28" s="297"/>
      <c r="AG28" s="297"/>
      <c r="AH28" s="297"/>
      <c r="AI28" s="297"/>
      <c r="AJ28" s="297"/>
      <c r="AK28" s="297"/>
      <c r="AL28" s="297"/>
    </row>
    <row r="29" spans="1:59" s="254" customFormat="1" ht="13" thickBot="1">
      <c r="D29" s="299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0"/>
      <c r="R29" s="300"/>
      <c r="S29" s="300"/>
      <c r="T29" s="301"/>
      <c r="U29" s="301"/>
      <c r="V29" s="301"/>
      <c r="W29" s="300"/>
      <c r="X29" s="300"/>
      <c r="Y29" s="300"/>
      <c r="Z29" s="301"/>
      <c r="AA29" s="301"/>
      <c r="AB29" s="301"/>
      <c r="AC29" s="301"/>
      <c r="AD29" s="301"/>
      <c r="AE29" s="301"/>
      <c r="AF29" s="300"/>
      <c r="AG29" s="300"/>
      <c r="AH29" s="300"/>
      <c r="AI29" s="300"/>
      <c r="AJ29" s="300"/>
      <c r="AK29" s="300"/>
      <c r="AL29" s="300"/>
    </row>
    <row r="30" spans="1:59" s="240" customFormat="1" ht="13.5" thickBot="1">
      <c r="A30" s="235" t="s">
        <v>192</v>
      </c>
      <c r="B30" s="236" t="s">
        <v>193</v>
      </c>
      <c r="C30" s="237" t="s">
        <v>115</v>
      </c>
      <c r="D30" s="238" t="s">
        <v>194</v>
      </c>
      <c r="E30" s="463">
        <v>41091</v>
      </c>
      <c r="F30" s="464"/>
      <c r="G30" s="465"/>
      <c r="H30" s="463">
        <v>41122</v>
      </c>
      <c r="I30" s="464"/>
      <c r="J30" s="465"/>
      <c r="K30" s="463">
        <v>41153</v>
      </c>
      <c r="L30" s="464"/>
      <c r="M30" s="465"/>
      <c r="N30" s="463">
        <v>41183</v>
      </c>
      <c r="O30" s="464"/>
      <c r="P30" s="465"/>
      <c r="Q30" s="463">
        <v>41214</v>
      </c>
      <c r="R30" s="464"/>
      <c r="S30" s="465"/>
      <c r="T30" s="463">
        <v>41244</v>
      </c>
      <c r="U30" s="464"/>
      <c r="V30" s="465"/>
      <c r="W30" s="463">
        <v>41275</v>
      </c>
      <c r="X30" s="464"/>
      <c r="Y30" s="465"/>
      <c r="Z30" s="463">
        <v>41306</v>
      </c>
      <c r="AA30" s="464"/>
      <c r="AB30" s="465"/>
      <c r="AC30" s="463">
        <v>41334</v>
      </c>
      <c r="AD30" s="464"/>
      <c r="AE30" s="465"/>
      <c r="AF30" s="463">
        <v>41365</v>
      </c>
      <c r="AG30" s="464"/>
      <c r="AH30" s="465"/>
      <c r="AI30" s="463">
        <v>41395</v>
      </c>
      <c r="AJ30" s="464"/>
      <c r="AK30" s="465"/>
      <c r="AL30" s="463">
        <v>41426</v>
      </c>
      <c r="AM30" s="464"/>
      <c r="AN30" s="465"/>
      <c r="AO30" s="239"/>
      <c r="AP30" s="239"/>
      <c r="AQ30" s="239"/>
      <c r="AR30" s="239"/>
      <c r="AS30" s="239"/>
    </row>
    <row r="31" spans="1:59" s="254" customFormat="1" ht="13.5" thickTop="1">
      <c r="A31" s="302" t="s">
        <v>220</v>
      </c>
      <c r="D31" s="255"/>
      <c r="E31" s="245" t="s">
        <v>196</v>
      </c>
      <c r="F31" s="246" t="s">
        <v>197</v>
      </c>
      <c r="G31" s="247" t="s">
        <v>198</v>
      </c>
      <c r="H31" s="245" t="s">
        <v>196</v>
      </c>
      <c r="I31" s="246" t="s">
        <v>197</v>
      </c>
      <c r="J31" s="247" t="s">
        <v>198</v>
      </c>
      <c r="K31" s="245" t="s">
        <v>196</v>
      </c>
      <c r="L31" s="246" t="s">
        <v>197</v>
      </c>
      <c r="M31" s="247" t="s">
        <v>198</v>
      </c>
      <c r="N31" s="245" t="s">
        <v>196</v>
      </c>
      <c r="O31" s="246" t="s">
        <v>197</v>
      </c>
      <c r="P31" s="247" t="s">
        <v>198</v>
      </c>
      <c r="Q31" s="245" t="s">
        <v>196</v>
      </c>
      <c r="R31" s="246" t="s">
        <v>197</v>
      </c>
      <c r="S31" s="247" t="s">
        <v>198</v>
      </c>
      <c r="T31" s="245" t="s">
        <v>196</v>
      </c>
      <c r="U31" s="246" t="s">
        <v>197</v>
      </c>
      <c r="V31" s="247" t="s">
        <v>198</v>
      </c>
      <c r="W31" s="245" t="s">
        <v>196</v>
      </c>
      <c r="X31" s="246" t="s">
        <v>197</v>
      </c>
      <c r="Y31" s="247" t="s">
        <v>198</v>
      </c>
      <c r="Z31" s="245" t="s">
        <v>196</v>
      </c>
      <c r="AA31" s="246" t="s">
        <v>197</v>
      </c>
      <c r="AB31" s="247" t="s">
        <v>198</v>
      </c>
      <c r="AC31" s="245" t="s">
        <v>196</v>
      </c>
      <c r="AD31" s="246" t="s">
        <v>197</v>
      </c>
      <c r="AE31" s="247" t="s">
        <v>198</v>
      </c>
      <c r="AF31" s="245" t="s">
        <v>196</v>
      </c>
      <c r="AG31" s="246" t="s">
        <v>197</v>
      </c>
      <c r="AH31" s="247" t="s">
        <v>198</v>
      </c>
      <c r="AI31" s="245" t="s">
        <v>196</v>
      </c>
      <c r="AJ31" s="246" t="s">
        <v>197</v>
      </c>
      <c r="AK31" s="247" t="s">
        <v>198</v>
      </c>
      <c r="AL31" s="245" t="s">
        <v>196</v>
      </c>
      <c r="AM31" s="246" t="s">
        <v>197</v>
      </c>
      <c r="AN31" s="247" t="s">
        <v>198</v>
      </c>
    </row>
    <row r="32" spans="1:59" ht="14.5">
      <c r="A32" s="271" t="s">
        <v>170</v>
      </c>
      <c r="B32" s="272" t="s">
        <v>221</v>
      </c>
      <c r="C32" s="272"/>
      <c r="D32" s="255">
        <v>705638</v>
      </c>
      <c r="E32" s="303">
        <v>6</v>
      </c>
      <c r="F32" s="304">
        <v>1</v>
      </c>
      <c r="G32" s="305">
        <v>24</v>
      </c>
      <c r="H32" s="303">
        <v>6</v>
      </c>
      <c r="I32" s="304">
        <v>1</v>
      </c>
      <c r="J32" s="305">
        <v>24</v>
      </c>
      <c r="K32" s="303">
        <v>6</v>
      </c>
      <c r="L32" s="304">
        <v>1</v>
      </c>
      <c r="M32" s="305">
        <v>24</v>
      </c>
      <c r="N32" s="303">
        <v>6</v>
      </c>
      <c r="O32" s="304">
        <v>1</v>
      </c>
      <c r="P32" s="305">
        <v>24</v>
      </c>
      <c r="Q32" s="303">
        <v>6</v>
      </c>
      <c r="R32" s="304">
        <v>1</v>
      </c>
      <c r="S32" s="305">
        <v>24</v>
      </c>
      <c r="T32" s="303"/>
      <c r="U32" s="304"/>
      <c r="V32" s="305">
        <v>0</v>
      </c>
      <c r="W32" s="303"/>
      <c r="X32" s="304"/>
      <c r="Y32" s="305">
        <v>0</v>
      </c>
      <c r="Z32" s="303"/>
      <c r="AA32" s="304"/>
      <c r="AB32" s="305">
        <v>0</v>
      </c>
      <c r="AC32" s="303"/>
      <c r="AD32" s="304"/>
      <c r="AE32" s="305">
        <v>0</v>
      </c>
      <c r="AF32" s="382"/>
      <c r="AG32" s="383"/>
      <c r="AH32" s="384">
        <v>0</v>
      </c>
      <c r="AI32" s="303"/>
      <c r="AJ32" s="304"/>
      <c r="AK32" s="305">
        <v>0</v>
      </c>
      <c r="AL32" s="303"/>
      <c r="AM32" s="304"/>
      <c r="AN32" s="305">
        <v>0</v>
      </c>
    </row>
    <row r="33" spans="1:40" s="254" customFormat="1" ht="14.5">
      <c r="A33" s="263" t="s">
        <v>222</v>
      </c>
      <c r="B33" s="264" t="s">
        <v>223</v>
      </c>
      <c r="D33" s="244">
        <v>811051</v>
      </c>
      <c r="E33" s="265"/>
      <c r="F33" s="266"/>
      <c r="G33" s="267">
        <v>0</v>
      </c>
      <c r="H33" s="265">
        <v>3.5</v>
      </c>
      <c r="I33" s="266">
        <v>3</v>
      </c>
      <c r="J33" s="267">
        <v>42</v>
      </c>
      <c r="K33" s="265">
        <v>3.5</v>
      </c>
      <c r="L33" s="266">
        <v>3</v>
      </c>
      <c r="M33" s="267">
        <v>42</v>
      </c>
      <c r="N33" s="265">
        <v>3.5</v>
      </c>
      <c r="O33" s="266">
        <v>3</v>
      </c>
      <c r="P33" s="267">
        <v>42</v>
      </c>
      <c r="Q33" s="265">
        <v>3.5</v>
      </c>
      <c r="R33" s="266">
        <v>3</v>
      </c>
      <c r="S33" s="267">
        <v>42</v>
      </c>
      <c r="T33" s="265"/>
      <c r="U33" s="266"/>
      <c r="V33" s="267">
        <v>0</v>
      </c>
      <c r="W33" s="265"/>
      <c r="X33" s="266"/>
      <c r="Y33" s="267">
        <v>0</v>
      </c>
      <c r="Z33" s="265"/>
      <c r="AA33" s="266"/>
      <c r="AB33" s="267">
        <v>0</v>
      </c>
      <c r="AC33" s="265"/>
      <c r="AD33" s="266"/>
      <c r="AE33" s="267">
        <v>0</v>
      </c>
      <c r="AF33" s="377"/>
      <c r="AG33" s="378"/>
      <c r="AH33" s="376">
        <v>0</v>
      </c>
      <c r="AI33" s="377"/>
      <c r="AJ33" s="378"/>
      <c r="AK33" s="376">
        <v>0</v>
      </c>
      <c r="AL33" s="377"/>
      <c r="AM33" s="378"/>
      <c r="AN33" s="376">
        <v>0</v>
      </c>
    </row>
    <row r="34" spans="1:40" ht="14.5">
      <c r="A34" s="263" t="s">
        <v>224</v>
      </c>
      <c r="B34" s="264" t="s">
        <v>225</v>
      </c>
      <c r="C34" s="254"/>
      <c r="D34" s="244">
        <v>811052</v>
      </c>
      <c r="E34" s="265">
        <v>2</v>
      </c>
      <c r="F34" s="266">
        <v>3</v>
      </c>
      <c r="G34" s="267">
        <v>24</v>
      </c>
      <c r="H34" s="265">
        <v>2</v>
      </c>
      <c r="I34" s="266">
        <v>3</v>
      </c>
      <c r="J34" s="267">
        <v>24</v>
      </c>
      <c r="K34" s="265">
        <v>2</v>
      </c>
      <c r="L34" s="266">
        <v>3</v>
      </c>
      <c r="M34" s="267">
        <v>24</v>
      </c>
      <c r="N34" s="265">
        <v>2</v>
      </c>
      <c r="O34" s="266">
        <v>3</v>
      </c>
      <c r="P34" s="267">
        <v>24</v>
      </c>
      <c r="Q34" s="265">
        <v>2</v>
      </c>
      <c r="R34" s="266">
        <v>3</v>
      </c>
      <c r="S34" s="267">
        <v>24</v>
      </c>
      <c r="T34" s="265"/>
      <c r="U34" s="266"/>
      <c r="V34" s="267">
        <v>0</v>
      </c>
      <c r="W34" s="265"/>
      <c r="X34" s="266"/>
      <c r="Y34" s="267">
        <v>0</v>
      </c>
      <c r="Z34" s="265"/>
      <c r="AA34" s="266"/>
      <c r="AB34" s="267">
        <v>0</v>
      </c>
      <c r="AC34" s="265"/>
      <c r="AD34" s="266"/>
      <c r="AE34" s="267">
        <v>0</v>
      </c>
      <c r="AF34" s="377"/>
      <c r="AG34" s="378"/>
      <c r="AH34" s="376">
        <v>0</v>
      </c>
      <c r="AI34" s="377"/>
      <c r="AJ34" s="378"/>
      <c r="AK34" s="376">
        <v>0</v>
      </c>
      <c r="AL34" s="377"/>
      <c r="AM34" s="378"/>
      <c r="AN34" s="376">
        <v>0</v>
      </c>
    </row>
    <row r="35" spans="1:40" ht="14.5">
      <c r="A35" s="263" t="s">
        <v>46</v>
      </c>
      <c r="B35" s="264" t="s">
        <v>226</v>
      </c>
      <c r="C35" s="254"/>
      <c r="D35" s="244">
        <v>811056</v>
      </c>
      <c r="E35" s="265">
        <v>2</v>
      </c>
      <c r="F35" s="266">
        <v>3</v>
      </c>
      <c r="G35" s="267">
        <v>24</v>
      </c>
      <c r="H35" s="265">
        <v>2</v>
      </c>
      <c r="I35" s="266">
        <v>3</v>
      </c>
      <c r="J35" s="267">
        <v>24</v>
      </c>
      <c r="K35" s="265">
        <v>2</v>
      </c>
      <c r="L35" s="266">
        <v>3</v>
      </c>
      <c r="M35" s="267">
        <v>24</v>
      </c>
      <c r="N35" s="265">
        <v>2</v>
      </c>
      <c r="O35" s="266">
        <v>3</v>
      </c>
      <c r="P35" s="267">
        <v>24</v>
      </c>
      <c r="Q35" s="265">
        <v>2</v>
      </c>
      <c r="R35" s="266">
        <v>3</v>
      </c>
      <c r="S35" s="267">
        <v>24</v>
      </c>
      <c r="T35" s="265"/>
      <c r="U35" s="266"/>
      <c r="V35" s="267">
        <v>0</v>
      </c>
      <c r="W35" s="265"/>
      <c r="X35" s="266"/>
      <c r="Y35" s="267">
        <v>0</v>
      </c>
      <c r="Z35" s="265"/>
      <c r="AA35" s="266"/>
      <c r="AB35" s="267">
        <v>0</v>
      </c>
      <c r="AC35" s="265"/>
      <c r="AD35" s="266"/>
      <c r="AE35" s="267">
        <v>0</v>
      </c>
      <c r="AF35" s="377"/>
      <c r="AG35" s="378"/>
      <c r="AH35" s="376">
        <v>0</v>
      </c>
      <c r="AI35" s="377"/>
      <c r="AJ35" s="378"/>
      <c r="AK35" s="376">
        <v>0</v>
      </c>
      <c r="AL35" s="377"/>
      <c r="AM35" s="378"/>
      <c r="AN35" s="376">
        <v>0</v>
      </c>
    </row>
    <row r="36" spans="1:40" ht="14.5">
      <c r="A36" s="263" t="s">
        <v>100</v>
      </c>
      <c r="B36" s="264" t="s">
        <v>227</v>
      </c>
      <c r="C36" s="254"/>
      <c r="D36" s="244">
        <v>811057</v>
      </c>
      <c r="E36" s="265">
        <v>2</v>
      </c>
      <c r="F36" s="266">
        <v>3</v>
      </c>
      <c r="G36" s="267">
        <v>24</v>
      </c>
      <c r="H36" s="265">
        <v>2</v>
      </c>
      <c r="I36" s="266">
        <v>3</v>
      </c>
      <c r="J36" s="267">
        <v>24</v>
      </c>
      <c r="K36" s="265">
        <v>2</v>
      </c>
      <c r="L36" s="266">
        <v>3</v>
      </c>
      <c r="M36" s="267">
        <v>24</v>
      </c>
      <c r="N36" s="265">
        <v>2</v>
      </c>
      <c r="O36" s="266">
        <v>3</v>
      </c>
      <c r="P36" s="267">
        <v>24</v>
      </c>
      <c r="Q36" s="265">
        <v>2</v>
      </c>
      <c r="R36" s="266">
        <v>3</v>
      </c>
      <c r="S36" s="267">
        <v>24</v>
      </c>
      <c r="T36" s="265"/>
      <c r="U36" s="266"/>
      <c r="V36" s="267">
        <v>0</v>
      </c>
      <c r="W36" s="265"/>
      <c r="X36" s="266"/>
      <c r="Y36" s="267">
        <v>0</v>
      </c>
      <c r="Z36" s="265"/>
      <c r="AA36" s="266"/>
      <c r="AB36" s="267">
        <v>0</v>
      </c>
      <c r="AC36" s="265"/>
      <c r="AD36" s="266"/>
      <c r="AE36" s="267">
        <v>0</v>
      </c>
      <c r="AF36" s="377"/>
      <c r="AG36" s="378"/>
      <c r="AH36" s="376">
        <v>0</v>
      </c>
      <c r="AI36" s="377"/>
      <c r="AJ36" s="378"/>
      <c r="AK36" s="376">
        <v>0</v>
      </c>
      <c r="AL36" s="377"/>
      <c r="AM36" s="378"/>
      <c r="AN36" s="376">
        <v>0</v>
      </c>
    </row>
    <row r="37" spans="1:40" ht="14.5">
      <c r="A37" s="263" t="s">
        <v>58</v>
      </c>
      <c r="B37" s="264" t="s">
        <v>228</v>
      </c>
      <c r="C37" s="254"/>
      <c r="D37" s="244">
        <v>811058</v>
      </c>
      <c r="E37" s="265">
        <v>8</v>
      </c>
      <c r="F37" s="266">
        <v>1</v>
      </c>
      <c r="G37" s="267">
        <v>32</v>
      </c>
      <c r="H37" s="265">
        <v>8</v>
      </c>
      <c r="I37" s="266">
        <v>1</v>
      </c>
      <c r="J37" s="267">
        <v>32</v>
      </c>
      <c r="K37" s="265">
        <v>8</v>
      </c>
      <c r="L37" s="266">
        <v>1</v>
      </c>
      <c r="M37" s="267">
        <v>32</v>
      </c>
      <c r="N37" s="265">
        <v>8</v>
      </c>
      <c r="O37" s="266">
        <v>1</v>
      </c>
      <c r="P37" s="267">
        <v>32</v>
      </c>
      <c r="Q37" s="265">
        <v>8</v>
      </c>
      <c r="R37" s="266">
        <v>1</v>
      </c>
      <c r="S37" s="267">
        <v>32</v>
      </c>
      <c r="T37" s="265"/>
      <c r="U37" s="266"/>
      <c r="V37" s="267">
        <v>0</v>
      </c>
      <c r="W37" s="265"/>
      <c r="X37" s="266"/>
      <c r="Y37" s="267">
        <v>0</v>
      </c>
      <c r="Z37" s="265"/>
      <c r="AA37" s="266"/>
      <c r="AB37" s="267">
        <v>0</v>
      </c>
      <c r="AC37" s="265"/>
      <c r="AD37" s="266"/>
      <c r="AE37" s="267">
        <v>0</v>
      </c>
      <c r="AF37" s="377"/>
      <c r="AG37" s="378"/>
      <c r="AH37" s="376">
        <v>0</v>
      </c>
      <c r="AI37" s="377"/>
      <c r="AJ37" s="378"/>
      <c r="AK37" s="376">
        <v>0</v>
      </c>
      <c r="AL37" s="377"/>
      <c r="AM37" s="378"/>
      <c r="AN37" s="376">
        <v>0</v>
      </c>
    </row>
    <row r="38" spans="1:40" ht="14.5">
      <c r="A38" s="263" t="s">
        <v>56</v>
      </c>
      <c r="B38" s="264" t="s">
        <v>229</v>
      </c>
      <c r="C38" s="254"/>
      <c r="D38" s="244">
        <v>811059</v>
      </c>
      <c r="E38" s="265">
        <v>8</v>
      </c>
      <c r="F38" s="266">
        <v>1</v>
      </c>
      <c r="G38" s="267">
        <v>32</v>
      </c>
      <c r="H38" s="265">
        <v>8</v>
      </c>
      <c r="I38" s="266">
        <v>1</v>
      </c>
      <c r="J38" s="267">
        <v>32</v>
      </c>
      <c r="K38" s="265">
        <v>8</v>
      </c>
      <c r="L38" s="266">
        <v>1</v>
      </c>
      <c r="M38" s="267">
        <v>32</v>
      </c>
      <c r="N38" s="265">
        <v>8</v>
      </c>
      <c r="O38" s="266">
        <v>1</v>
      </c>
      <c r="P38" s="267">
        <v>32</v>
      </c>
      <c r="Q38" s="265">
        <v>8</v>
      </c>
      <c r="R38" s="266">
        <v>1</v>
      </c>
      <c r="S38" s="267">
        <v>32</v>
      </c>
      <c r="T38" s="265"/>
      <c r="U38" s="266"/>
      <c r="V38" s="267">
        <v>0</v>
      </c>
      <c r="W38" s="265"/>
      <c r="X38" s="266"/>
      <c r="Y38" s="267">
        <v>0</v>
      </c>
      <c r="Z38" s="265"/>
      <c r="AA38" s="266"/>
      <c r="AB38" s="267">
        <v>0</v>
      </c>
      <c r="AC38" s="265"/>
      <c r="AD38" s="266"/>
      <c r="AE38" s="267">
        <v>0</v>
      </c>
      <c r="AF38" s="377"/>
      <c r="AG38" s="378"/>
      <c r="AH38" s="376">
        <v>0</v>
      </c>
      <c r="AI38" s="377"/>
      <c r="AJ38" s="378"/>
      <c r="AK38" s="376">
        <v>0</v>
      </c>
      <c r="AL38" s="377"/>
      <c r="AM38" s="378"/>
      <c r="AN38" s="376">
        <v>0</v>
      </c>
    </row>
    <row r="39" spans="1:40" ht="14.5">
      <c r="A39" s="263" t="s">
        <v>230</v>
      </c>
      <c r="B39" s="264"/>
      <c r="C39" s="254"/>
      <c r="D39" s="244">
        <v>811063</v>
      </c>
      <c r="E39" s="265">
        <v>2</v>
      </c>
      <c r="F39" s="266">
        <v>1</v>
      </c>
      <c r="G39" s="267">
        <v>8</v>
      </c>
      <c r="H39" s="265">
        <v>2</v>
      </c>
      <c r="I39" s="266">
        <v>1</v>
      </c>
      <c r="J39" s="267">
        <v>8</v>
      </c>
      <c r="K39" s="265">
        <v>2</v>
      </c>
      <c r="L39" s="266">
        <v>1</v>
      </c>
      <c r="M39" s="267">
        <v>8</v>
      </c>
      <c r="N39" s="265">
        <v>2</v>
      </c>
      <c r="O39" s="266">
        <v>2</v>
      </c>
      <c r="P39" s="267">
        <v>16</v>
      </c>
      <c r="Q39" s="265">
        <v>2</v>
      </c>
      <c r="R39" s="266">
        <v>2</v>
      </c>
      <c r="S39" s="267">
        <v>16</v>
      </c>
      <c r="T39" s="265"/>
      <c r="U39" s="266"/>
      <c r="V39" s="267">
        <v>0</v>
      </c>
      <c r="W39" s="265"/>
      <c r="X39" s="266"/>
      <c r="Y39" s="267">
        <v>0</v>
      </c>
      <c r="Z39" s="265"/>
      <c r="AA39" s="266"/>
      <c r="AB39" s="267">
        <v>0</v>
      </c>
      <c r="AC39" s="265"/>
      <c r="AD39" s="266"/>
      <c r="AE39" s="267">
        <v>0</v>
      </c>
      <c r="AF39" s="377"/>
      <c r="AG39" s="378"/>
      <c r="AH39" s="376">
        <v>0</v>
      </c>
      <c r="AI39" s="377"/>
      <c r="AJ39" s="378"/>
      <c r="AK39" s="376">
        <v>0</v>
      </c>
      <c r="AL39" s="377"/>
      <c r="AM39" s="378"/>
      <c r="AN39" s="376">
        <v>0</v>
      </c>
    </row>
    <row r="40" spans="1:40" ht="14.5">
      <c r="A40" s="263" t="s">
        <v>181</v>
      </c>
      <c r="B40" s="264" t="s">
        <v>231</v>
      </c>
      <c r="C40" s="254"/>
      <c r="D40" s="244">
        <v>811064</v>
      </c>
      <c r="E40" s="265">
        <v>2</v>
      </c>
      <c r="F40" s="266">
        <v>3</v>
      </c>
      <c r="G40" s="267">
        <v>24</v>
      </c>
      <c r="H40" s="265">
        <v>2</v>
      </c>
      <c r="I40" s="266">
        <v>3</v>
      </c>
      <c r="J40" s="267">
        <v>24</v>
      </c>
      <c r="K40" s="265">
        <v>2</v>
      </c>
      <c r="L40" s="266">
        <v>3</v>
      </c>
      <c r="M40" s="267">
        <v>24</v>
      </c>
      <c r="N40" s="265">
        <v>2</v>
      </c>
      <c r="O40" s="266">
        <v>3</v>
      </c>
      <c r="P40" s="267">
        <v>24</v>
      </c>
      <c r="Q40" s="265">
        <v>2</v>
      </c>
      <c r="R40" s="266">
        <v>3</v>
      </c>
      <c r="S40" s="267">
        <v>24</v>
      </c>
      <c r="T40" s="265"/>
      <c r="U40" s="266"/>
      <c r="V40" s="267">
        <v>0</v>
      </c>
      <c r="W40" s="265"/>
      <c r="X40" s="266"/>
      <c r="Y40" s="267">
        <v>0</v>
      </c>
      <c r="Z40" s="265"/>
      <c r="AA40" s="266"/>
      <c r="AB40" s="267">
        <v>0</v>
      </c>
      <c r="AC40" s="265"/>
      <c r="AD40" s="266"/>
      <c r="AE40" s="267">
        <v>0</v>
      </c>
      <c r="AF40" s="377"/>
      <c r="AG40" s="378"/>
      <c r="AH40" s="376">
        <v>0</v>
      </c>
      <c r="AI40" s="377"/>
      <c r="AJ40" s="378"/>
      <c r="AK40" s="376">
        <v>0</v>
      </c>
      <c r="AL40" s="377"/>
      <c r="AM40" s="378"/>
      <c r="AN40" s="376">
        <v>0</v>
      </c>
    </row>
    <row r="41" spans="1:40" ht="14.5">
      <c r="A41" s="263" t="s">
        <v>232</v>
      </c>
      <c r="B41" s="264" t="s">
        <v>233</v>
      </c>
      <c r="C41" s="254"/>
      <c r="D41" s="244">
        <v>811065</v>
      </c>
      <c r="E41" s="265">
        <v>2</v>
      </c>
      <c r="F41" s="266">
        <v>3</v>
      </c>
      <c r="G41" s="267">
        <v>24</v>
      </c>
      <c r="H41" s="265">
        <v>2</v>
      </c>
      <c r="I41" s="266">
        <v>3</v>
      </c>
      <c r="J41" s="267">
        <v>24</v>
      </c>
      <c r="K41" s="265">
        <v>2</v>
      </c>
      <c r="L41" s="266">
        <v>3</v>
      </c>
      <c r="M41" s="267">
        <v>24</v>
      </c>
      <c r="N41" s="265">
        <v>2</v>
      </c>
      <c r="O41" s="266">
        <v>3</v>
      </c>
      <c r="P41" s="267">
        <v>24</v>
      </c>
      <c r="Q41" s="265">
        <v>2</v>
      </c>
      <c r="R41" s="266">
        <v>3</v>
      </c>
      <c r="S41" s="267">
        <v>24</v>
      </c>
      <c r="T41" s="265"/>
      <c r="U41" s="266"/>
      <c r="V41" s="267">
        <v>0</v>
      </c>
      <c r="W41" s="265"/>
      <c r="X41" s="266"/>
      <c r="Y41" s="267">
        <v>0</v>
      </c>
      <c r="Z41" s="265"/>
      <c r="AA41" s="266"/>
      <c r="AB41" s="267">
        <v>0</v>
      </c>
      <c r="AC41" s="265"/>
      <c r="AD41" s="266"/>
      <c r="AE41" s="267">
        <v>0</v>
      </c>
      <c r="AF41" s="377"/>
      <c r="AG41" s="378"/>
      <c r="AH41" s="376">
        <v>0</v>
      </c>
      <c r="AI41" s="377"/>
      <c r="AJ41" s="378"/>
      <c r="AK41" s="376">
        <v>0</v>
      </c>
      <c r="AL41" s="377"/>
      <c r="AM41" s="378"/>
      <c r="AN41" s="376">
        <v>0</v>
      </c>
    </row>
    <row r="42" spans="1:40" ht="14.5">
      <c r="A42" s="263" t="s">
        <v>234</v>
      </c>
      <c r="B42" s="264" t="s">
        <v>235</v>
      </c>
      <c r="C42" s="254"/>
      <c r="D42" s="244">
        <v>811066</v>
      </c>
      <c r="E42" s="265">
        <v>3</v>
      </c>
      <c r="F42" s="266">
        <v>3</v>
      </c>
      <c r="G42" s="267">
        <v>36</v>
      </c>
      <c r="H42" s="265">
        <v>3</v>
      </c>
      <c r="I42" s="266">
        <v>3</v>
      </c>
      <c r="J42" s="267">
        <v>36</v>
      </c>
      <c r="K42" s="265">
        <v>3</v>
      </c>
      <c r="L42" s="266">
        <v>3</v>
      </c>
      <c r="M42" s="267">
        <v>36</v>
      </c>
      <c r="N42" s="265">
        <v>3</v>
      </c>
      <c r="O42" s="266">
        <v>3</v>
      </c>
      <c r="P42" s="267">
        <v>36</v>
      </c>
      <c r="Q42" s="265">
        <v>3</v>
      </c>
      <c r="R42" s="266">
        <v>3</v>
      </c>
      <c r="S42" s="267">
        <v>36</v>
      </c>
      <c r="T42" s="265"/>
      <c r="U42" s="266"/>
      <c r="V42" s="267">
        <v>0</v>
      </c>
      <c r="W42" s="265"/>
      <c r="X42" s="266"/>
      <c r="Y42" s="267">
        <v>0</v>
      </c>
      <c r="Z42" s="265"/>
      <c r="AA42" s="266"/>
      <c r="AB42" s="267">
        <v>0</v>
      </c>
      <c r="AC42" s="265"/>
      <c r="AD42" s="266"/>
      <c r="AE42" s="267">
        <v>0</v>
      </c>
      <c r="AF42" s="377"/>
      <c r="AG42" s="378"/>
      <c r="AH42" s="376">
        <v>0</v>
      </c>
      <c r="AI42" s="377"/>
      <c r="AJ42" s="378"/>
      <c r="AK42" s="376">
        <v>0</v>
      </c>
      <c r="AL42" s="377"/>
      <c r="AM42" s="378"/>
      <c r="AN42" s="376">
        <v>0</v>
      </c>
    </row>
    <row r="43" spans="1:40" ht="14.5">
      <c r="A43" s="263" t="s">
        <v>236</v>
      </c>
      <c r="B43" s="264" t="s">
        <v>237</v>
      </c>
      <c r="C43" s="254"/>
      <c r="D43" s="244">
        <v>811067</v>
      </c>
      <c r="E43" s="265">
        <v>2</v>
      </c>
      <c r="F43" s="266">
        <v>3</v>
      </c>
      <c r="G43" s="267">
        <v>24</v>
      </c>
      <c r="H43" s="265">
        <v>2</v>
      </c>
      <c r="I43" s="266">
        <v>3</v>
      </c>
      <c r="J43" s="267">
        <v>24</v>
      </c>
      <c r="K43" s="265">
        <v>2</v>
      </c>
      <c r="L43" s="266">
        <v>3</v>
      </c>
      <c r="M43" s="267">
        <v>24</v>
      </c>
      <c r="N43" s="265">
        <v>2</v>
      </c>
      <c r="O43" s="266">
        <v>3</v>
      </c>
      <c r="P43" s="267">
        <v>24</v>
      </c>
      <c r="Q43" s="265">
        <v>2</v>
      </c>
      <c r="R43" s="266">
        <v>3</v>
      </c>
      <c r="S43" s="267">
        <v>24</v>
      </c>
      <c r="T43" s="265"/>
      <c r="U43" s="266"/>
      <c r="V43" s="267">
        <v>0</v>
      </c>
      <c r="W43" s="265"/>
      <c r="X43" s="266"/>
      <c r="Y43" s="267">
        <v>0</v>
      </c>
      <c r="Z43" s="265"/>
      <c r="AA43" s="266"/>
      <c r="AB43" s="267">
        <v>0</v>
      </c>
      <c r="AC43" s="265"/>
      <c r="AD43" s="266"/>
      <c r="AE43" s="267">
        <v>0</v>
      </c>
      <c r="AF43" s="377"/>
      <c r="AG43" s="378"/>
      <c r="AH43" s="376">
        <v>0</v>
      </c>
      <c r="AI43" s="377"/>
      <c r="AJ43" s="378"/>
      <c r="AK43" s="376">
        <v>0</v>
      </c>
      <c r="AL43" s="377"/>
      <c r="AM43" s="378"/>
      <c r="AN43" s="376">
        <v>0</v>
      </c>
    </row>
    <row r="44" spans="1:40" ht="14.5">
      <c r="A44" s="263" t="s">
        <v>238</v>
      </c>
      <c r="B44" s="264" t="s">
        <v>239</v>
      </c>
      <c r="C44" s="254"/>
      <c r="D44" s="244">
        <v>811068</v>
      </c>
      <c r="E44" s="265">
        <v>1.5</v>
      </c>
      <c r="F44" s="266">
        <v>3</v>
      </c>
      <c r="G44" s="267">
        <v>18</v>
      </c>
      <c r="H44" s="265">
        <v>1.5</v>
      </c>
      <c r="I44" s="266">
        <v>3</v>
      </c>
      <c r="J44" s="267">
        <v>18</v>
      </c>
      <c r="K44" s="265">
        <v>1.5</v>
      </c>
      <c r="L44" s="266">
        <v>3</v>
      </c>
      <c r="M44" s="267">
        <v>18</v>
      </c>
      <c r="N44" s="265">
        <v>1.5</v>
      </c>
      <c r="O44" s="266">
        <v>3</v>
      </c>
      <c r="P44" s="267">
        <v>18</v>
      </c>
      <c r="Q44" s="265">
        <v>1.5</v>
      </c>
      <c r="R44" s="266">
        <v>3</v>
      </c>
      <c r="S44" s="267">
        <v>18</v>
      </c>
      <c r="T44" s="265"/>
      <c r="U44" s="266"/>
      <c r="V44" s="267">
        <v>0</v>
      </c>
      <c r="W44" s="265"/>
      <c r="X44" s="266"/>
      <c r="Y44" s="267">
        <v>0</v>
      </c>
      <c r="Z44" s="265"/>
      <c r="AA44" s="266"/>
      <c r="AB44" s="267">
        <v>0</v>
      </c>
      <c r="AC44" s="265"/>
      <c r="AD44" s="266"/>
      <c r="AE44" s="267">
        <v>0</v>
      </c>
      <c r="AF44" s="377"/>
      <c r="AG44" s="378"/>
      <c r="AH44" s="376">
        <v>0</v>
      </c>
      <c r="AI44" s="377"/>
      <c r="AJ44" s="378"/>
      <c r="AK44" s="376">
        <v>0</v>
      </c>
      <c r="AL44" s="377"/>
      <c r="AM44" s="378"/>
      <c r="AN44" s="376">
        <v>0</v>
      </c>
    </row>
    <row r="45" spans="1:40" ht="14.5">
      <c r="A45" s="263" t="s">
        <v>169</v>
      </c>
      <c r="B45" s="264" t="s">
        <v>240</v>
      </c>
      <c r="C45" s="254"/>
      <c r="D45" s="244">
        <v>811077</v>
      </c>
      <c r="E45" s="265">
        <v>4</v>
      </c>
      <c r="F45" s="266">
        <v>3</v>
      </c>
      <c r="G45" s="267">
        <v>48</v>
      </c>
      <c r="H45" s="265">
        <v>4</v>
      </c>
      <c r="I45" s="266">
        <v>3</v>
      </c>
      <c r="J45" s="267">
        <v>48</v>
      </c>
      <c r="K45" s="265">
        <v>4</v>
      </c>
      <c r="L45" s="266">
        <v>3</v>
      </c>
      <c r="M45" s="267">
        <v>48</v>
      </c>
      <c r="N45" s="265">
        <v>4</v>
      </c>
      <c r="O45" s="266">
        <v>3</v>
      </c>
      <c r="P45" s="267">
        <v>48</v>
      </c>
      <c r="Q45" s="265">
        <v>4</v>
      </c>
      <c r="R45" s="266">
        <v>3</v>
      </c>
      <c r="S45" s="267">
        <v>48</v>
      </c>
      <c r="T45" s="265"/>
      <c r="U45" s="266"/>
      <c r="V45" s="267">
        <v>0</v>
      </c>
      <c r="W45" s="265"/>
      <c r="X45" s="266"/>
      <c r="Y45" s="267">
        <v>0</v>
      </c>
      <c r="Z45" s="265"/>
      <c r="AA45" s="266"/>
      <c r="AB45" s="267">
        <v>0</v>
      </c>
      <c r="AC45" s="265"/>
      <c r="AD45" s="266"/>
      <c r="AE45" s="267">
        <v>0</v>
      </c>
      <c r="AF45" s="377"/>
      <c r="AG45" s="378"/>
      <c r="AH45" s="376">
        <v>0</v>
      </c>
      <c r="AI45" s="377"/>
      <c r="AJ45" s="378"/>
      <c r="AK45" s="376">
        <v>0</v>
      </c>
      <c r="AL45" s="377"/>
      <c r="AM45" s="378"/>
      <c r="AN45" s="376">
        <v>0</v>
      </c>
    </row>
    <row r="46" spans="1:40" ht="14.5">
      <c r="A46" s="263" t="s">
        <v>241</v>
      </c>
      <c r="B46" s="264" t="s">
        <v>242</v>
      </c>
      <c r="C46" s="254"/>
      <c r="D46" s="244">
        <v>811078</v>
      </c>
      <c r="E46" s="265">
        <v>2</v>
      </c>
      <c r="F46" s="266">
        <v>3</v>
      </c>
      <c r="G46" s="267">
        <v>24</v>
      </c>
      <c r="H46" s="265">
        <v>2</v>
      </c>
      <c r="I46" s="266">
        <v>3</v>
      </c>
      <c r="J46" s="267">
        <v>24</v>
      </c>
      <c r="K46" s="265">
        <v>2</v>
      </c>
      <c r="L46" s="266">
        <v>3</v>
      </c>
      <c r="M46" s="267">
        <v>24</v>
      </c>
      <c r="N46" s="265">
        <v>2</v>
      </c>
      <c r="O46" s="266">
        <v>3</v>
      </c>
      <c r="P46" s="267">
        <v>24</v>
      </c>
      <c r="Q46" s="265">
        <v>2</v>
      </c>
      <c r="R46" s="266">
        <v>3</v>
      </c>
      <c r="S46" s="267">
        <v>24</v>
      </c>
      <c r="T46" s="265"/>
      <c r="U46" s="266"/>
      <c r="V46" s="267">
        <v>0</v>
      </c>
      <c r="W46" s="265"/>
      <c r="X46" s="266"/>
      <c r="Y46" s="267">
        <v>0</v>
      </c>
      <c r="Z46" s="265"/>
      <c r="AA46" s="266"/>
      <c r="AB46" s="267">
        <v>0</v>
      </c>
      <c r="AC46" s="265"/>
      <c r="AD46" s="266"/>
      <c r="AE46" s="267">
        <v>0</v>
      </c>
      <c r="AF46" s="377"/>
      <c r="AG46" s="378"/>
      <c r="AH46" s="376">
        <v>0</v>
      </c>
      <c r="AI46" s="377"/>
      <c r="AJ46" s="378"/>
      <c r="AK46" s="376">
        <v>0</v>
      </c>
      <c r="AL46" s="377"/>
      <c r="AM46" s="378"/>
      <c r="AN46" s="376">
        <v>0</v>
      </c>
    </row>
    <row r="47" spans="1:40" ht="14.5">
      <c r="A47" s="263" t="s">
        <v>243</v>
      </c>
      <c r="B47" s="264" t="s">
        <v>244</v>
      </c>
      <c r="C47" s="254"/>
      <c r="D47" s="244">
        <v>811079</v>
      </c>
      <c r="E47" s="265">
        <v>2.5</v>
      </c>
      <c r="F47" s="266">
        <v>3</v>
      </c>
      <c r="G47" s="267">
        <v>30</v>
      </c>
      <c r="H47" s="265">
        <v>2.5</v>
      </c>
      <c r="I47" s="266">
        <v>3</v>
      </c>
      <c r="J47" s="267">
        <v>30</v>
      </c>
      <c r="K47" s="265">
        <v>2.5</v>
      </c>
      <c r="L47" s="266">
        <v>3</v>
      </c>
      <c r="M47" s="267">
        <v>30</v>
      </c>
      <c r="N47" s="276">
        <v>2.5</v>
      </c>
      <c r="O47" s="277">
        <v>3</v>
      </c>
      <c r="P47" s="309">
        <v>30</v>
      </c>
      <c r="Q47" s="265">
        <v>2.5</v>
      </c>
      <c r="R47" s="266">
        <v>3</v>
      </c>
      <c r="S47" s="267">
        <v>30</v>
      </c>
      <c r="T47" s="265"/>
      <c r="U47" s="266"/>
      <c r="V47" s="267">
        <v>0</v>
      </c>
      <c r="W47" s="265"/>
      <c r="X47" s="266"/>
      <c r="Y47" s="267">
        <v>0</v>
      </c>
      <c r="Z47" s="265"/>
      <c r="AA47" s="266"/>
      <c r="AB47" s="267">
        <v>0</v>
      </c>
      <c r="AC47" s="265"/>
      <c r="AD47" s="266"/>
      <c r="AE47" s="267">
        <v>0</v>
      </c>
      <c r="AF47" s="377"/>
      <c r="AG47" s="378"/>
      <c r="AH47" s="376">
        <v>0</v>
      </c>
      <c r="AI47" s="377"/>
      <c r="AJ47" s="378"/>
      <c r="AK47" s="376">
        <v>0</v>
      </c>
      <c r="AL47" s="377"/>
      <c r="AM47" s="378"/>
      <c r="AN47" s="376">
        <v>0</v>
      </c>
    </row>
    <row r="48" spans="1:40" ht="14.5">
      <c r="A48" s="263" t="s">
        <v>245</v>
      </c>
      <c r="B48" s="264" t="s">
        <v>246</v>
      </c>
      <c r="C48" s="254"/>
      <c r="D48" s="244">
        <v>811083</v>
      </c>
      <c r="E48" s="265">
        <v>4</v>
      </c>
      <c r="F48" s="266">
        <v>1</v>
      </c>
      <c r="G48" s="267">
        <v>16</v>
      </c>
      <c r="H48" s="265">
        <v>4</v>
      </c>
      <c r="I48" s="266">
        <v>1</v>
      </c>
      <c r="J48" s="267">
        <v>16</v>
      </c>
      <c r="K48" s="265">
        <v>4</v>
      </c>
      <c r="L48" s="266">
        <v>1</v>
      </c>
      <c r="M48" s="267">
        <v>16</v>
      </c>
      <c r="N48" s="265">
        <v>4</v>
      </c>
      <c r="O48" s="266">
        <v>1</v>
      </c>
      <c r="P48" s="267">
        <v>16</v>
      </c>
      <c r="Q48" s="265">
        <v>4</v>
      </c>
      <c r="R48" s="266">
        <v>1</v>
      </c>
      <c r="S48" s="267">
        <v>16</v>
      </c>
      <c r="T48" s="265"/>
      <c r="U48" s="266"/>
      <c r="V48" s="267">
        <v>0</v>
      </c>
      <c r="W48" s="265"/>
      <c r="X48" s="266"/>
      <c r="Y48" s="267">
        <v>0</v>
      </c>
      <c r="Z48" s="265"/>
      <c r="AA48" s="266"/>
      <c r="AB48" s="267">
        <v>0</v>
      </c>
      <c r="AC48" s="265"/>
      <c r="AD48" s="266"/>
      <c r="AE48" s="267">
        <v>0</v>
      </c>
      <c r="AF48" s="377"/>
      <c r="AG48" s="378"/>
      <c r="AH48" s="376">
        <v>0</v>
      </c>
      <c r="AI48" s="377"/>
      <c r="AJ48" s="378"/>
      <c r="AK48" s="376">
        <v>0</v>
      </c>
      <c r="AL48" s="377"/>
      <c r="AM48" s="378"/>
      <c r="AN48" s="376">
        <v>0</v>
      </c>
    </row>
    <row r="49" spans="1:40" ht="14.5">
      <c r="A49" s="263" t="s">
        <v>247</v>
      </c>
      <c r="B49" s="264" t="s">
        <v>248</v>
      </c>
      <c r="C49" s="254"/>
      <c r="D49" s="244">
        <v>811084</v>
      </c>
      <c r="E49" s="265">
        <v>6</v>
      </c>
      <c r="F49" s="266">
        <v>1</v>
      </c>
      <c r="G49" s="267">
        <v>24</v>
      </c>
      <c r="H49" s="265">
        <v>6</v>
      </c>
      <c r="I49" s="266">
        <v>1</v>
      </c>
      <c r="J49" s="267">
        <v>24</v>
      </c>
      <c r="K49" s="265">
        <v>6</v>
      </c>
      <c r="L49" s="266">
        <v>1</v>
      </c>
      <c r="M49" s="267">
        <v>24</v>
      </c>
      <c r="N49" s="265">
        <v>6</v>
      </c>
      <c r="O49" s="266">
        <v>1</v>
      </c>
      <c r="P49" s="267">
        <v>24</v>
      </c>
      <c r="Q49" s="265">
        <v>6</v>
      </c>
      <c r="R49" s="266">
        <v>1</v>
      </c>
      <c r="S49" s="267">
        <v>24</v>
      </c>
      <c r="T49" s="265"/>
      <c r="U49" s="266"/>
      <c r="V49" s="267">
        <v>0</v>
      </c>
      <c r="W49" s="265"/>
      <c r="X49" s="266"/>
      <c r="Y49" s="267">
        <v>0</v>
      </c>
      <c r="Z49" s="265"/>
      <c r="AA49" s="266"/>
      <c r="AB49" s="267">
        <v>0</v>
      </c>
      <c r="AC49" s="265"/>
      <c r="AD49" s="266"/>
      <c r="AE49" s="267">
        <v>0</v>
      </c>
      <c r="AF49" s="377"/>
      <c r="AG49" s="378"/>
      <c r="AH49" s="376">
        <v>0</v>
      </c>
      <c r="AI49" s="377"/>
      <c r="AJ49" s="378"/>
      <c r="AK49" s="376">
        <v>0</v>
      </c>
      <c r="AL49" s="377"/>
      <c r="AM49" s="378"/>
      <c r="AN49" s="376">
        <v>0</v>
      </c>
    </row>
    <row r="50" spans="1:40" ht="14.5">
      <c r="A50" s="263" t="s">
        <v>249</v>
      </c>
      <c r="B50" s="264" t="s">
        <v>250</v>
      </c>
      <c r="C50" s="254"/>
      <c r="D50" s="244">
        <v>811085</v>
      </c>
      <c r="E50" s="265">
        <v>4</v>
      </c>
      <c r="F50" s="266">
        <v>1</v>
      </c>
      <c r="G50" s="267">
        <v>16</v>
      </c>
      <c r="H50" s="265">
        <v>4</v>
      </c>
      <c r="I50" s="266">
        <v>1</v>
      </c>
      <c r="J50" s="267">
        <v>16</v>
      </c>
      <c r="K50" s="265">
        <v>4</v>
      </c>
      <c r="L50" s="266">
        <v>1</v>
      </c>
      <c r="M50" s="267">
        <v>16</v>
      </c>
      <c r="N50" s="265">
        <v>4</v>
      </c>
      <c r="O50" s="266">
        <v>1</v>
      </c>
      <c r="P50" s="267">
        <v>16</v>
      </c>
      <c r="Q50" s="265">
        <v>4</v>
      </c>
      <c r="R50" s="266">
        <v>1</v>
      </c>
      <c r="S50" s="267">
        <v>16</v>
      </c>
      <c r="T50" s="265"/>
      <c r="U50" s="266"/>
      <c r="V50" s="267">
        <v>0</v>
      </c>
      <c r="W50" s="265"/>
      <c r="X50" s="266"/>
      <c r="Y50" s="267">
        <v>0</v>
      </c>
      <c r="Z50" s="265"/>
      <c r="AA50" s="266"/>
      <c r="AB50" s="267">
        <v>0</v>
      </c>
      <c r="AC50" s="265"/>
      <c r="AD50" s="266"/>
      <c r="AE50" s="267">
        <v>0</v>
      </c>
      <c r="AF50" s="377"/>
      <c r="AG50" s="378"/>
      <c r="AH50" s="376">
        <v>0</v>
      </c>
      <c r="AI50" s="377"/>
      <c r="AJ50" s="378"/>
      <c r="AK50" s="376">
        <v>0</v>
      </c>
      <c r="AL50" s="377"/>
      <c r="AM50" s="378"/>
      <c r="AN50" s="376">
        <v>0</v>
      </c>
    </row>
    <row r="51" spans="1:40" ht="14.5">
      <c r="A51" s="263" t="s">
        <v>251</v>
      </c>
      <c r="B51" s="264" t="s">
        <v>252</v>
      </c>
      <c r="C51" s="254"/>
      <c r="D51" s="244">
        <v>811086</v>
      </c>
      <c r="E51" s="256">
        <v>6</v>
      </c>
      <c r="F51" s="257">
        <v>1</v>
      </c>
      <c r="G51" s="258">
        <v>24</v>
      </c>
      <c r="H51" s="256">
        <v>6</v>
      </c>
      <c r="I51" s="257">
        <v>1</v>
      </c>
      <c r="J51" s="258">
        <v>24</v>
      </c>
      <c r="K51" s="256">
        <v>6</v>
      </c>
      <c r="L51" s="257">
        <v>1</v>
      </c>
      <c r="M51" s="258">
        <v>24</v>
      </c>
      <c r="N51" s="256">
        <v>6</v>
      </c>
      <c r="O51" s="257">
        <v>1</v>
      </c>
      <c r="P51" s="258">
        <v>24</v>
      </c>
      <c r="Q51" s="256">
        <v>6</v>
      </c>
      <c r="R51" s="257">
        <v>1</v>
      </c>
      <c r="S51" s="258">
        <v>24</v>
      </c>
      <c r="T51" s="256"/>
      <c r="U51" s="257"/>
      <c r="V51" s="258">
        <v>0</v>
      </c>
      <c r="W51" s="256"/>
      <c r="X51" s="257"/>
      <c r="Y51" s="258">
        <v>0</v>
      </c>
      <c r="Z51" s="256"/>
      <c r="AA51" s="257"/>
      <c r="AB51" s="258">
        <v>0</v>
      </c>
      <c r="AC51" s="256"/>
      <c r="AD51" s="257"/>
      <c r="AE51" s="258">
        <v>0</v>
      </c>
      <c r="AF51" s="373"/>
      <c r="AG51" s="374"/>
      <c r="AH51" s="375">
        <v>0</v>
      </c>
      <c r="AI51" s="373"/>
      <c r="AJ51" s="374"/>
      <c r="AK51" s="375">
        <v>0</v>
      </c>
      <c r="AL51" s="373"/>
      <c r="AM51" s="374"/>
      <c r="AN51" s="375">
        <v>0</v>
      </c>
    </row>
    <row r="52" spans="1:40">
      <c r="A52" s="263" t="s">
        <v>17</v>
      </c>
      <c r="B52" s="264" t="s">
        <v>253</v>
      </c>
      <c r="C52" s="254"/>
      <c r="D52" s="244">
        <v>901250</v>
      </c>
      <c r="E52" s="256">
        <v>20</v>
      </c>
      <c r="F52" s="257">
        <v>1</v>
      </c>
      <c r="G52" s="258">
        <v>20</v>
      </c>
      <c r="H52" s="256">
        <v>0</v>
      </c>
      <c r="I52" s="257">
        <v>0</v>
      </c>
      <c r="J52" s="258">
        <v>0</v>
      </c>
      <c r="K52" s="256">
        <v>20</v>
      </c>
      <c r="L52" s="257">
        <v>1</v>
      </c>
      <c r="M52" s="258">
        <v>20</v>
      </c>
      <c r="N52" s="256">
        <v>0</v>
      </c>
      <c r="O52" s="257">
        <v>0</v>
      </c>
      <c r="P52" s="258">
        <v>0</v>
      </c>
      <c r="Q52" s="256">
        <v>0</v>
      </c>
      <c r="R52" s="257">
        <v>0</v>
      </c>
      <c r="S52" s="258">
        <v>0</v>
      </c>
      <c r="T52" s="256"/>
      <c r="U52" s="257"/>
      <c r="V52" s="258">
        <v>0</v>
      </c>
      <c r="W52" s="256"/>
      <c r="X52" s="257"/>
      <c r="Y52" s="258">
        <v>0</v>
      </c>
      <c r="Z52" s="256"/>
      <c r="AA52" s="257"/>
      <c r="AB52" s="258">
        <v>0</v>
      </c>
      <c r="AC52" s="256"/>
      <c r="AD52" s="257"/>
      <c r="AE52" s="258">
        <v>0</v>
      </c>
      <c r="AF52" s="256"/>
      <c r="AG52" s="257"/>
      <c r="AH52" s="258">
        <v>0</v>
      </c>
      <c r="AI52" s="256"/>
      <c r="AJ52" s="257"/>
      <c r="AK52" s="258">
        <v>0</v>
      </c>
      <c r="AL52" s="256"/>
      <c r="AM52" s="257"/>
      <c r="AN52" s="258">
        <v>0</v>
      </c>
    </row>
    <row r="53" spans="1:40" ht="15" thickBot="1">
      <c r="A53" s="278" t="s">
        <v>254</v>
      </c>
      <c r="B53" s="279" t="s">
        <v>255</v>
      </c>
      <c r="C53" s="280"/>
      <c r="D53" s="281">
        <v>901252</v>
      </c>
      <c r="E53" s="282">
        <v>20</v>
      </c>
      <c r="F53" s="283">
        <v>4</v>
      </c>
      <c r="G53" s="285">
        <v>80</v>
      </c>
      <c r="H53" s="282">
        <v>20</v>
      </c>
      <c r="I53" s="283">
        <v>5</v>
      </c>
      <c r="J53" s="285">
        <v>100</v>
      </c>
      <c r="K53" s="282">
        <v>20</v>
      </c>
      <c r="L53" s="283">
        <v>4</v>
      </c>
      <c r="M53" s="285">
        <v>80</v>
      </c>
      <c r="N53" s="282">
        <v>20</v>
      </c>
      <c r="O53" s="283">
        <v>4</v>
      </c>
      <c r="P53" s="285">
        <v>80</v>
      </c>
      <c r="Q53" s="282">
        <v>20</v>
      </c>
      <c r="R53" s="283">
        <v>4</v>
      </c>
      <c r="S53" s="285">
        <v>80</v>
      </c>
      <c r="T53" s="282"/>
      <c r="U53" s="283"/>
      <c r="V53" s="285">
        <v>0</v>
      </c>
      <c r="W53" s="282"/>
      <c r="X53" s="283"/>
      <c r="Y53" s="285">
        <v>0</v>
      </c>
      <c r="Z53" s="282"/>
      <c r="AA53" s="283"/>
      <c r="AB53" s="285">
        <v>0</v>
      </c>
      <c r="AC53" s="282"/>
      <c r="AD53" s="283"/>
      <c r="AE53" s="285">
        <v>0</v>
      </c>
      <c r="AF53" s="379"/>
      <c r="AG53" s="380"/>
      <c r="AH53" s="381">
        <v>0</v>
      </c>
      <c r="AI53" s="379"/>
      <c r="AJ53" s="380"/>
      <c r="AK53" s="381">
        <v>0</v>
      </c>
      <c r="AL53" s="379"/>
      <c r="AM53" s="380"/>
      <c r="AN53" s="381">
        <v>0</v>
      </c>
    </row>
    <row r="54" spans="1:40" ht="13.5" thickBot="1">
      <c r="B54" s="290" t="s">
        <v>256</v>
      </c>
      <c r="C54" s="291"/>
      <c r="D54" s="292">
        <v>3024</v>
      </c>
      <c r="E54" s="293"/>
      <c r="F54" s="294"/>
      <c r="G54" s="294">
        <v>576</v>
      </c>
      <c r="H54" s="293"/>
      <c r="I54" s="294"/>
      <c r="J54" s="294">
        <v>618</v>
      </c>
      <c r="K54" s="293"/>
      <c r="L54" s="294"/>
      <c r="M54" s="294">
        <v>618</v>
      </c>
      <c r="N54" s="293"/>
      <c r="O54" s="294"/>
      <c r="P54" s="294">
        <v>606</v>
      </c>
      <c r="Q54" s="293"/>
      <c r="R54" s="294"/>
      <c r="S54" s="294">
        <v>606</v>
      </c>
      <c r="T54" s="293"/>
      <c r="U54" s="294"/>
      <c r="V54" s="294">
        <v>0</v>
      </c>
      <c r="W54" s="293"/>
      <c r="X54" s="294"/>
      <c r="Y54" s="294">
        <v>0</v>
      </c>
      <c r="Z54" s="293"/>
      <c r="AA54" s="294"/>
      <c r="AB54" s="294">
        <v>0</v>
      </c>
      <c r="AC54" s="293"/>
      <c r="AD54" s="294"/>
      <c r="AE54" s="294">
        <v>0</v>
      </c>
      <c r="AF54" s="293"/>
      <c r="AG54" s="294"/>
      <c r="AH54" s="294">
        <v>0</v>
      </c>
      <c r="AI54" s="293"/>
      <c r="AJ54" s="294"/>
      <c r="AK54" s="294">
        <v>0</v>
      </c>
      <c r="AL54" s="293"/>
      <c r="AM54" s="294"/>
      <c r="AN54" s="295">
        <v>0</v>
      </c>
    </row>
    <row r="55" spans="1:40" s="240" customFormat="1" ht="13" thickBot="1">
      <c r="D55" s="310" t="s">
        <v>257</v>
      </c>
      <c r="E55" s="311"/>
      <c r="F55" s="311"/>
      <c r="G55" s="311" t="s">
        <v>118</v>
      </c>
      <c r="H55" s="311"/>
      <c r="I55" s="311"/>
      <c r="J55" s="311" t="s">
        <v>119</v>
      </c>
      <c r="K55" s="311"/>
      <c r="L55" s="311"/>
      <c r="M55" s="311" t="s">
        <v>120</v>
      </c>
      <c r="N55" s="311"/>
      <c r="O55" s="311"/>
      <c r="P55" s="311" t="s">
        <v>121</v>
      </c>
      <c r="Q55" s="311"/>
      <c r="R55" s="311"/>
      <c r="S55" s="311" t="s">
        <v>122</v>
      </c>
      <c r="T55" s="312"/>
      <c r="U55" s="312"/>
      <c r="V55" s="312" t="s">
        <v>123</v>
      </c>
      <c r="W55" s="311"/>
      <c r="X55" s="311"/>
      <c r="Y55" s="311" t="s">
        <v>124</v>
      </c>
      <c r="Z55" s="312"/>
      <c r="AA55" s="312"/>
      <c r="AB55" s="312" t="s">
        <v>125</v>
      </c>
      <c r="AC55" s="312"/>
      <c r="AD55" s="312"/>
      <c r="AE55" s="312" t="s">
        <v>126</v>
      </c>
      <c r="AF55" s="311"/>
      <c r="AG55" s="311"/>
      <c r="AH55" s="311" t="s">
        <v>127</v>
      </c>
      <c r="AI55" s="311"/>
      <c r="AJ55" s="311"/>
      <c r="AK55" s="311" t="s">
        <v>128</v>
      </c>
      <c r="AL55" s="311"/>
      <c r="AN55" s="240" t="s">
        <v>129</v>
      </c>
    </row>
    <row r="56" spans="1:40" ht="13.5" thickBot="1">
      <c r="B56" s="290" t="s">
        <v>258</v>
      </c>
      <c r="C56" s="291"/>
      <c r="D56" s="292">
        <v>5966</v>
      </c>
      <c r="E56" s="293"/>
      <c r="F56" s="294"/>
      <c r="G56" s="294">
        <v>1078</v>
      </c>
      <c r="H56" s="293"/>
      <c r="I56" s="294"/>
      <c r="J56" s="294">
        <v>1144</v>
      </c>
      <c r="K56" s="293"/>
      <c r="L56" s="294"/>
      <c r="M56" s="294">
        <v>1168</v>
      </c>
      <c r="N56" s="293"/>
      <c r="O56" s="294"/>
      <c r="P56" s="294">
        <v>1276</v>
      </c>
      <c r="Q56" s="293"/>
      <c r="R56" s="294"/>
      <c r="S56" s="294">
        <v>1300</v>
      </c>
      <c r="T56" s="293"/>
      <c r="U56" s="294"/>
      <c r="V56" s="294">
        <v>0</v>
      </c>
      <c r="W56" s="293"/>
      <c r="X56" s="294"/>
      <c r="Y56" s="294">
        <v>0</v>
      </c>
      <c r="Z56" s="293"/>
      <c r="AA56" s="294"/>
      <c r="AB56" s="294">
        <v>0</v>
      </c>
      <c r="AC56" s="293"/>
      <c r="AD56" s="294"/>
      <c r="AE56" s="294">
        <v>0</v>
      </c>
      <c r="AF56" s="293"/>
      <c r="AG56" s="294"/>
      <c r="AH56" s="294">
        <v>0</v>
      </c>
      <c r="AI56" s="293"/>
      <c r="AJ56" s="294"/>
      <c r="AK56" s="294">
        <v>0</v>
      </c>
      <c r="AL56" s="293"/>
      <c r="AM56" s="294"/>
      <c r="AN56" s="295">
        <v>0</v>
      </c>
    </row>
  </sheetData>
  <mergeCells count="24">
    <mergeCell ref="AL4:AN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30:AN30"/>
    <mergeCell ref="E30:G30"/>
    <mergeCell ref="H30:J30"/>
    <mergeCell ref="K30:M30"/>
    <mergeCell ref="N30:P30"/>
    <mergeCell ref="Q30:S30"/>
    <mergeCell ref="T30:V30"/>
    <mergeCell ref="W30:Y30"/>
    <mergeCell ref="Z30:AB30"/>
    <mergeCell ref="AC30:AE30"/>
    <mergeCell ref="AF30:AH30"/>
    <mergeCell ref="AI30:AK30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FY2014 GEFdash Elec kWh</vt:lpstr>
      <vt:lpstr>FY2013 GEFdash Elec kWh</vt:lpstr>
      <vt:lpstr>FY2014 GEFdash Steam THERMS</vt:lpstr>
      <vt:lpstr>FY2013 GEFdash Steam THERMS</vt:lpstr>
      <vt:lpstr>FY2014 GEFdash Water CCF</vt:lpstr>
      <vt:lpstr>FY2013 GEFdash Water CCF</vt:lpstr>
      <vt:lpstr>FY2014 GEFdash Refuse Yds</vt:lpstr>
      <vt:lpstr>FY2013 GEFdash Refuse Yds</vt:lpstr>
      <vt:lpstr>'FY2013 GEFdash Steam THERMS'!Print_Area</vt:lpstr>
      <vt:lpstr>'FY2013 GEFdash Water CCF'!Print_Area</vt:lpstr>
      <vt:lpstr>'FY2014 GEFdash Steam THERMS'!Print_Area</vt:lpstr>
      <vt:lpstr>'FY2014 GEFdash Water CCF'!Print_Area</vt:lpstr>
    </vt:vector>
  </TitlesOfParts>
  <Company>Western Washington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Hough</dc:creator>
  <cp:lastModifiedBy>Greg Hough</cp:lastModifiedBy>
  <cp:lastPrinted>2014-05-13T00:39:06Z</cp:lastPrinted>
  <dcterms:created xsi:type="dcterms:W3CDTF">2014-05-06T03:55:25Z</dcterms:created>
  <dcterms:modified xsi:type="dcterms:W3CDTF">2014-05-15T04:45:43Z</dcterms:modified>
</cp:coreProperties>
</file>