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Utility\CampusEnergyManager\Utilities\PSE\UtilityManager\Reports\"/>
    </mc:Choice>
  </mc:AlternateContent>
  <bookViews>
    <workbookView xWindow="0" yWindow="0" windowWidth="27075" windowHeight="16365" activeTab="3"/>
  </bookViews>
  <sheets>
    <sheet name="EnergyCostSteamPlant" sheetId="2" r:id="rId1"/>
    <sheet name="EnergyUseSteamPlant" sheetId="3" r:id="rId2"/>
    <sheet name="PoundsSteamPerBldg" sheetId="8" r:id="rId3"/>
    <sheet name="SteamEnergyPerBldg" sheetId="9" r:id="rId4"/>
  </sheet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_77">#REF!</definedName>
    <definedName name="COST">#REF!</definedName>
    <definedName name="COSTKWH">#REF!</definedName>
    <definedName name="costper">#REF!</definedName>
    <definedName name="_xlnm.Database">#REF!</definedName>
    <definedName name="DOLLARS">#REF!</definedName>
    <definedName name="KVA">#REF!</definedName>
    <definedName name="KVARH">#REF!</definedName>
    <definedName name="KWH">#REF!</definedName>
    <definedName name="PF">#REF!</definedName>
    <definedName name="ridge">#REF!</definedName>
    <definedName name="ridgetot">#REF!</definedName>
    <definedName name="WATTS">#REF!</definedName>
    <definedName name="YEA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" l="1"/>
  <c r="AY57" i="9" l="1"/>
  <c r="AY56" i="9"/>
  <c r="AY55" i="9"/>
  <c r="AY54" i="9"/>
  <c r="AY53" i="9"/>
  <c r="AY52" i="9"/>
  <c r="AY51" i="9"/>
  <c r="AY50" i="9"/>
  <c r="AY49" i="9"/>
  <c r="AY48" i="9"/>
  <c r="AY47" i="9"/>
  <c r="AY46" i="9"/>
  <c r="AY45" i="9"/>
  <c r="AY43" i="9"/>
  <c r="AY42" i="9"/>
  <c r="AY41" i="9"/>
  <c r="AY40" i="9"/>
  <c r="AY38" i="9"/>
  <c r="AY37" i="9"/>
  <c r="AY36" i="9"/>
  <c r="AY35" i="9"/>
  <c r="AY34" i="9"/>
  <c r="AY32" i="9"/>
  <c r="AY29" i="9"/>
  <c r="AY27" i="9"/>
  <c r="AY26" i="9"/>
  <c r="AY25" i="9"/>
  <c r="AY24" i="9"/>
  <c r="AY23" i="9"/>
  <c r="AY22" i="9"/>
  <c r="AY20" i="9"/>
  <c r="AY19" i="9"/>
  <c r="AY18" i="9"/>
  <c r="AY17" i="9"/>
  <c r="AY16" i="9"/>
  <c r="AY15" i="9"/>
  <c r="AY13" i="9"/>
  <c r="AY12" i="9"/>
  <c r="AY11" i="9"/>
  <c r="AY10" i="9"/>
  <c r="AY9" i="9"/>
  <c r="AY7" i="9"/>
  <c r="AY6" i="9"/>
  <c r="AY5" i="9"/>
  <c r="AY4" i="9"/>
  <c r="L52" i="2"/>
  <c r="AY1" i="9" s="1"/>
  <c r="AY110" i="9" l="1"/>
  <c r="AY92" i="9"/>
  <c r="AY71" i="9"/>
  <c r="AY106" i="9"/>
  <c r="AY85" i="9"/>
  <c r="AY66" i="9"/>
  <c r="AY102" i="9"/>
  <c r="AY80" i="9"/>
  <c r="AY61" i="9"/>
  <c r="AY97" i="9"/>
  <c r="AY75" i="9"/>
  <c r="AY60" i="9"/>
  <c r="AY65" i="9"/>
  <c r="AY69" i="9"/>
  <c r="AY74" i="9"/>
  <c r="AY79" i="9"/>
  <c r="AY83" i="9"/>
  <c r="AY91" i="9"/>
  <c r="AY96" i="9"/>
  <c r="AY101" i="9"/>
  <c r="AY105" i="9"/>
  <c r="AY109" i="9"/>
  <c r="AY113" i="9"/>
  <c r="AY62" i="9"/>
  <c r="AY67" i="9"/>
  <c r="AY72" i="9"/>
  <c r="AY76" i="9"/>
  <c r="AY81" i="9"/>
  <c r="AY88" i="9"/>
  <c r="AY93" i="9"/>
  <c r="AY98" i="9"/>
  <c r="AY103" i="9"/>
  <c r="AY107" i="9"/>
  <c r="AY111" i="9"/>
  <c r="AY63" i="9"/>
  <c r="AY68" i="9"/>
  <c r="AY73" i="9"/>
  <c r="AY78" i="9"/>
  <c r="AY82" i="9"/>
  <c r="AY90" i="9"/>
  <c r="AY94" i="9"/>
  <c r="AY99" i="9"/>
  <c r="AY104" i="9"/>
  <c r="AY108" i="9"/>
  <c r="AY112" i="9"/>
  <c r="AY49" i="8"/>
  <c r="L51" i="2" l="1"/>
  <c r="AX1" i="9"/>
  <c r="AX49" i="8" l="1"/>
  <c r="AX55" i="9" l="1"/>
  <c r="AX111" i="9" s="1"/>
  <c r="AX51" i="9"/>
  <c r="AX107" i="9" s="1"/>
  <c r="AX47" i="9"/>
  <c r="AX103" i="9" s="1"/>
  <c r="AX42" i="9"/>
  <c r="AX98" i="9" s="1"/>
  <c r="AX37" i="9"/>
  <c r="AX93" i="9" s="1"/>
  <c r="AX32" i="9"/>
  <c r="AX88" i="9" s="1"/>
  <c r="AX25" i="9"/>
  <c r="AX81" i="9" s="1"/>
  <c r="AX20" i="9"/>
  <c r="AX76" i="9" s="1"/>
  <c r="AX16" i="9"/>
  <c r="AX72" i="9" s="1"/>
  <c r="AX11" i="9"/>
  <c r="AX67" i="9" s="1"/>
  <c r="AX6" i="9"/>
  <c r="AX62" i="9" s="1"/>
  <c r="AX54" i="9"/>
  <c r="AX110" i="9" s="1"/>
  <c r="AX50" i="9"/>
  <c r="AX106" i="9" s="1"/>
  <c r="AX46" i="9"/>
  <c r="AX102" i="9" s="1"/>
  <c r="AX41" i="9"/>
  <c r="AX97" i="9" s="1"/>
  <c r="AX36" i="9"/>
  <c r="AX92" i="9" s="1"/>
  <c r="AX29" i="9"/>
  <c r="AX85" i="9" s="1"/>
  <c r="AX24" i="9"/>
  <c r="AX80" i="9" s="1"/>
  <c r="AX19" i="9"/>
  <c r="AX75" i="9" s="1"/>
  <c r="AX15" i="9"/>
  <c r="AX71" i="9" s="1"/>
  <c r="AX10" i="9"/>
  <c r="AX66" i="9" s="1"/>
  <c r="AX5" i="9"/>
  <c r="AX61" i="9" s="1"/>
  <c r="AX57" i="9"/>
  <c r="AX113" i="9" s="1"/>
  <c r="AX53" i="9"/>
  <c r="AX109" i="9" s="1"/>
  <c r="AX49" i="9"/>
  <c r="AX105" i="9" s="1"/>
  <c r="AX45" i="9"/>
  <c r="AX101" i="9" s="1"/>
  <c r="AX40" i="9"/>
  <c r="AX96" i="9" s="1"/>
  <c r="AX35" i="9"/>
  <c r="AX91" i="9" s="1"/>
  <c r="AX27" i="9"/>
  <c r="AX83" i="9" s="1"/>
  <c r="AX23" i="9"/>
  <c r="AX79" i="9" s="1"/>
  <c r="AX18" i="9"/>
  <c r="AX74" i="9" s="1"/>
  <c r="AX13" i="9"/>
  <c r="AX69" i="9" s="1"/>
  <c r="AX9" i="9"/>
  <c r="AX65" i="9" s="1"/>
  <c r="AX4" i="9"/>
  <c r="AX56" i="9"/>
  <c r="AX112" i="9" s="1"/>
  <c r="AX52" i="9"/>
  <c r="AX108" i="9" s="1"/>
  <c r="AX48" i="9"/>
  <c r="AX104" i="9" s="1"/>
  <c r="AX43" i="9"/>
  <c r="AX99" i="9" s="1"/>
  <c r="AX38" i="9"/>
  <c r="AX94" i="9" s="1"/>
  <c r="AX34" i="9"/>
  <c r="AX90" i="9" s="1"/>
  <c r="AX26" i="9"/>
  <c r="AX82" i="9" s="1"/>
  <c r="AX22" i="9"/>
  <c r="AX78" i="9" s="1"/>
  <c r="AX17" i="9"/>
  <c r="AX73" i="9" s="1"/>
  <c r="AX12" i="9"/>
  <c r="AX68" i="9" s="1"/>
  <c r="AX7" i="9"/>
  <c r="AX63" i="9" s="1"/>
  <c r="AW107" i="9"/>
  <c r="AW103" i="9"/>
  <c r="AW98" i="9"/>
  <c r="AW88" i="9"/>
  <c r="AW81" i="9"/>
  <c r="AW76" i="9"/>
  <c r="AW67" i="9"/>
  <c r="AW62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AU2" i="3"/>
  <c r="AW57" i="9" s="1"/>
  <c r="D4" i="9"/>
  <c r="AW1" i="9"/>
  <c r="AW113" i="9" s="1"/>
  <c r="AW56" i="9"/>
  <c r="AW55" i="9"/>
  <c r="AW111" i="9" s="1"/>
  <c r="AW54" i="9"/>
  <c r="AW52" i="9"/>
  <c r="AW51" i="9"/>
  <c r="AW50" i="9"/>
  <c r="AW48" i="9"/>
  <c r="AW47" i="9"/>
  <c r="AW46" i="9"/>
  <c r="AW43" i="9"/>
  <c r="AW42" i="9"/>
  <c r="AW41" i="9"/>
  <c r="AW38" i="9"/>
  <c r="AW37" i="9"/>
  <c r="AW93" i="9" s="1"/>
  <c r="AW36" i="9"/>
  <c r="AW34" i="9"/>
  <c r="AW32" i="9"/>
  <c r="AW29" i="9"/>
  <c r="AW26" i="9"/>
  <c r="AW25" i="9"/>
  <c r="AW24" i="9"/>
  <c r="AW22" i="9"/>
  <c r="AW20" i="9"/>
  <c r="AW19" i="9"/>
  <c r="AW17" i="9"/>
  <c r="AW16" i="9"/>
  <c r="AW72" i="9" s="1"/>
  <c r="AW15" i="9"/>
  <c r="AW12" i="9"/>
  <c r="AW11" i="9"/>
  <c r="AW10" i="9"/>
  <c r="AW7" i="9"/>
  <c r="AW6" i="9"/>
  <c r="AW5" i="9"/>
  <c r="AW49" i="8"/>
  <c r="L50" i="2"/>
  <c r="AX60" i="9" l="1"/>
  <c r="AW61" i="9"/>
  <c r="AW66" i="9"/>
  <c r="AW71" i="9"/>
  <c r="AW75" i="9"/>
  <c r="AW80" i="9"/>
  <c r="AW85" i="9"/>
  <c r="AW92" i="9"/>
  <c r="AW97" i="9"/>
  <c r="AW102" i="9"/>
  <c r="AW106" i="9"/>
  <c r="AW110" i="9"/>
  <c r="AW63" i="9"/>
  <c r="AW68" i="9"/>
  <c r="AW73" i="9"/>
  <c r="AW78" i="9"/>
  <c r="AW82" i="9"/>
  <c r="AW90" i="9"/>
  <c r="AW94" i="9"/>
  <c r="AW99" i="9"/>
  <c r="AW104" i="9"/>
  <c r="AW108" i="9"/>
  <c r="AW112" i="9"/>
  <c r="AW60" i="9"/>
  <c r="AW79" i="9"/>
  <c r="AW101" i="9"/>
  <c r="AW9" i="9"/>
  <c r="AW65" i="9" s="1"/>
  <c r="AW13" i="9"/>
  <c r="AW69" i="9" s="1"/>
  <c r="AW18" i="9"/>
  <c r="AW74" i="9" s="1"/>
  <c r="AW23" i="9"/>
  <c r="AW27" i="9"/>
  <c r="AW83" i="9" s="1"/>
  <c r="AW35" i="9"/>
  <c r="AW91" i="9" s="1"/>
  <c r="AW40" i="9"/>
  <c r="AW96" i="9" s="1"/>
  <c r="AW45" i="9"/>
  <c r="AW49" i="9"/>
  <c r="AW105" i="9" s="1"/>
  <c r="AW53" i="9"/>
  <c r="AW109" i="9" s="1"/>
  <c r="AV49" i="8" l="1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AV57" i="9"/>
  <c r="AV56" i="9"/>
  <c r="AV55" i="9"/>
  <c r="AV54" i="9"/>
  <c r="AV53" i="9"/>
  <c r="AV52" i="9"/>
  <c r="AV51" i="9"/>
  <c r="AV50" i="9"/>
  <c r="AV49" i="9"/>
  <c r="AV48" i="9"/>
  <c r="AV47" i="9"/>
  <c r="AV46" i="9"/>
  <c r="AV45" i="9"/>
  <c r="AV43" i="9"/>
  <c r="AV42" i="9"/>
  <c r="AV41" i="9"/>
  <c r="AV40" i="9"/>
  <c r="AV38" i="9"/>
  <c r="AV37" i="9"/>
  <c r="AV36" i="9"/>
  <c r="AV35" i="9"/>
  <c r="AV34" i="9"/>
  <c r="AV32" i="9"/>
  <c r="AV29" i="9"/>
  <c r="AV27" i="9"/>
  <c r="AV26" i="9"/>
  <c r="AV25" i="9"/>
  <c r="AV24" i="9"/>
  <c r="AV23" i="9"/>
  <c r="AV22" i="9"/>
  <c r="AV20" i="9"/>
  <c r="AV19" i="9"/>
  <c r="AV18" i="9"/>
  <c r="AV17" i="9"/>
  <c r="AV16" i="9"/>
  <c r="AV15" i="9"/>
  <c r="AV13" i="9"/>
  <c r="AV12" i="9"/>
  <c r="AV11" i="9"/>
  <c r="AV10" i="9"/>
  <c r="AV9" i="9"/>
  <c r="AV7" i="9"/>
  <c r="AV6" i="9"/>
  <c r="AV5" i="9"/>
  <c r="AV1" i="9"/>
  <c r="AV60" i="9" s="1"/>
  <c r="L49" i="2"/>
  <c r="AV82" i="9" l="1"/>
  <c r="AV103" i="9"/>
  <c r="AV65" i="9"/>
  <c r="AV78" i="9"/>
  <c r="AV99" i="9"/>
  <c r="AV110" i="9"/>
  <c r="AV69" i="9"/>
  <c r="AV90" i="9"/>
  <c r="AV107" i="9"/>
  <c r="AV73" i="9"/>
  <c r="AV94" i="9"/>
  <c r="AV111" i="9"/>
  <c r="AV61" i="9"/>
  <c r="AV66" i="9"/>
  <c r="AV71" i="9"/>
  <c r="AV74" i="9"/>
  <c r="AV79" i="9"/>
  <c r="AV83" i="9"/>
  <c r="AV91" i="9"/>
  <c r="AV96" i="9"/>
  <c r="AV101" i="9"/>
  <c r="AV104" i="9"/>
  <c r="AV108" i="9"/>
  <c r="AV112" i="9"/>
  <c r="AV62" i="9"/>
  <c r="AV67" i="9"/>
  <c r="AV72" i="9"/>
  <c r="AV75" i="9"/>
  <c r="AV80" i="9"/>
  <c r="AV85" i="9"/>
  <c r="AV92" i="9"/>
  <c r="AV97" i="9"/>
  <c r="AV105" i="9"/>
  <c r="AV109" i="9"/>
  <c r="AV113" i="9"/>
  <c r="AV63" i="9"/>
  <c r="AV68" i="9"/>
  <c r="AV76" i="9"/>
  <c r="AV81" i="9"/>
  <c r="AV88" i="9"/>
  <c r="AV93" i="9"/>
  <c r="AV98" i="9"/>
  <c r="AV102" i="9"/>
  <c r="AV106" i="9"/>
  <c r="AU1" i="9"/>
  <c r="AU60" i="9" s="1"/>
  <c r="AT1" i="9"/>
  <c r="AT60" i="9" s="1"/>
  <c r="L48" i="2"/>
  <c r="L47" i="2"/>
  <c r="AU56" i="9"/>
  <c r="AU112" i="9" s="1"/>
  <c r="AT56" i="9"/>
  <c r="AT55" i="9"/>
  <c r="AT54" i="9"/>
  <c r="AU51" i="9"/>
  <c r="AU107" i="9" s="1"/>
  <c r="AT51" i="9"/>
  <c r="AT50" i="9"/>
  <c r="AU47" i="9"/>
  <c r="AT47" i="9"/>
  <c r="AT46" i="9"/>
  <c r="AT45" i="9"/>
  <c r="AU43" i="9"/>
  <c r="AU99" i="9" s="1"/>
  <c r="AT43" i="9"/>
  <c r="AT42" i="9"/>
  <c r="AT41" i="9"/>
  <c r="AT40" i="9"/>
  <c r="AU38" i="9"/>
  <c r="AT38" i="9"/>
  <c r="AT37" i="9"/>
  <c r="AT36" i="9"/>
  <c r="AT35" i="9"/>
  <c r="AU34" i="9"/>
  <c r="AT34" i="9"/>
  <c r="AT32" i="9"/>
  <c r="AT29" i="9"/>
  <c r="AT27" i="9"/>
  <c r="AU26" i="9"/>
  <c r="AT26" i="9"/>
  <c r="AT25" i="9"/>
  <c r="AT24" i="9"/>
  <c r="AT23" i="9"/>
  <c r="AU22" i="9"/>
  <c r="AU78" i="9" s="1"/>
  <c r="AT22" i="9"/>
  <c r="AT20" i="9"/>
  <c r="AT19" i="9"/>
  <c r="AT18" i="9"/>
  <c r="AU17" i="9"/>
  <c r="AT17" i="9"/>
  <c r="AT16" i="9"/>
  <c r="AT15" i="9"/>
  <c r="AU13" i="9"/>
  <c r="AT13" i="9"/>
  <c r="AT12" i="9"/>
  <c r="AT11" i="9"/>
  <c r="AT10" i="9"/>
  <c r="AU9" i="9"/>
  <c r="AT9" i="9"/>
  <c r="AT7" i="9"/>
  <c r="AT6" i="9"/>
  <c r="AT5" i="9"/>
  <c r="AU73" i="9" l="1"/>
  <c r="AU65" i="9"/>
  <c r="AU82" i="9"/>
  <c r="AU103" i="9"/>
  <c r="AU69" i="9"/>
  <c r="AU90" i="9"/>
  <c r="AU94" i="9"/>
  <c r="AU7" i="9"/>
  <c r="AU63" i="9" s="1"/>
  <c r="AU12" i="9"/>
  <c r="AU68" i="9" s="1"/>
  <c r="AU20" i="9"/>
  <c r="AU76" i="9" s="1"/>
  <c r="AU25" i="9"/>
  <c r="AU81" i="9" s="1"/>
  <c r="AU32" i="9"/>
  <c r="AU88" i="9" s="1"/>
  <c r="AU37" i="9"/>
  <c r="AU93" i="9" s="1"/>
  <c r="AU42" i="9"/>
  <c r="AU98" i="9" s="1"/>
  <c r="AU46" i="9"/>
  <c r="AU102" i="9" s="1"/>
  <c r="AT49" i="9"/>
  <c r="AU50" i="9"/>
  <c r="AU106" i="9" s="1"/>
  <c r="AT53" i="9"/>
  <c r="AU54" i="9"/>
  <c r="AU110" i="9" s="1"/>
  <c r="AT57" i="9"/>
  <c r="AU55" i="9"/>
  <c r="AU111" i="9" s="1"/>
  <c r="AU6" i="9"/>
  <c r="AU62" i="9" s="1"/>
  <c r="AU11" i="9"/>
  <c r="AU67" i="9" s="1"/>
  <c r="AU16" i="9"/>
  <c r="AU72" i="9" s="1"/>
  <c r="AU19" i="9"/>
  <c r="AU75" i="9" s="1"/>
  <c r="AU24" i="9"/>
  <c r="AU80" i="9" s="1"/>
  <c r="AU29" i="9"/>
  <c r="AU85" i="9" s="1"/>
  <c r="AU36" i="9"/>
  <c r="AU92" i="9" s="1"/>
  <c r="AU41" i="9"/>
  <c r="AU97" i="9" s="1"/>
  <c r="AT48" i="9"/>
  <c r="AU49" i="9"/>
  <c r="AU105" i="9" s="1"/>
  <c r="AT52" i="9"/>
  <c r="AU53" i="9"/>
  <c r="AU109" i="9" s="1"/>
  <c r="AU57" i="9"/>
  <c r="AU113" i="9" s="1"/>
  <c r="AU5" i="9"/>
  <c r="AU10" i="9"/>
  <c r="AU66" i="9" s="1"/>
  <c r="AU15" i="9"/>
  <c r="AU71" i="9" s="1"/>
  <c r="AU18" i="9"/>
  <c r="AU74" i="9" s="1"/>
  <c r="AU23" i="9"/>
  <c r="AU79" i="9" s="1"/>
  <c r="AU27" i="9"/>
  <c r="AU83" i="9" s="1"/>
  <c r="AU35" i="9"/>
  <c r="AU91" i="9" s="1"/>
  <c r="AU40" i="9"/>
  <c r="AU96" i="9" s="1"/>
  <c r="AU45" i="9"/>
  <c r="AU101" i="9" s="1"/>
  <c r="AU48" i="9"/>
  <c r="AU104" i="9" s="1"/>
  <c r="AU52" i="9"/>
  <c r="AU108" i="9" s="1"/>
  <c r="AU61" i="9" l="1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AR1" i="9"/>
  <c r="AR60" i="9" s="1"/>
  <c r="AP1" i="9"/>
  <c r="AP60" i="9" s="1"/>
  <c r="AN1" i="9"/>
  <c r="AN60" i="9" s="1"/>
  <c r="AL1" i="9"/>
  <c r="AL60" i="9" s="1"/>
  <c r="AJ1" i="9"/>
  <c r="AJ60" i="9" s="1"/>
  <c r="AH1" i="9"/>
  <c r="AH60" i="9" s="1"/>
  <c r="AF1" i="9"/>
  <c r="AF60" i="9" s="1"/>
  <c r="AD1" i="9"/>
  <c r="AD60" i="9" s="1"/>
  <c r="AB1" i="9"/>
  <c r="AB60" i="9" s="1"/>
  <c r="Z1" i="9"/>
  <c r="Z60" i="9" s="1"/>
  <c r="X1" i="9"/>
  <c r="X60" i="9" s="1"/>
  <c r="V1" i="9"/>
  <c r="V60" i="9" s="1"/>
  <c r="T1" i="9"/>
  <c r="T60" i="9" s="1"/>
  <c r="R1" i="9"/>
  <c r="P1" i="9"/>
  <c r="N1" i="9"/>
  <c r="L1" i="9"/>
  <c r="L60" i="9" s="1"/>
  <c r="J1" i="9"/>
  <c r="H1" i="9"/>
  <c r="F1" i="9"/>
  <c r="L46" i="2"/>
  <c r="AS1" i="9" s="1"/>
  <c r="AS60" i="9" s="1"/>
  <c r="L45" i="2"/>
  <c r="L44" i="2"/>
  <c r="AQ1" i="9" s="1"/>
  <c r="AQ60" i="9" s="1"/>
  <c r="L43" i="2"/>
  <c r="L42" i="2"/>
  <c r="AO1" i="9" s="1"/>
  <c r="AO60" i="9" s="1"/>
  <c r="L41" i="2"/>
  <c r="L39" i="2"/>
  <c r="AM1" i="9" s="1"/>
  <c r="AM60" i="9" s="1"/>
  <c r="L38" i="2"/>
  <c r="L37" i="2"/>
  <c r="AK1" i="9" s="1"/>
  <c r="AK60" i="9" s="1"/>
  <c r="L36" i="2"/>
  <c r="L35" i="2"/>
  <c r="AI1" i="9" s="1"/>
  <c r="AI60" i="9" s="1"/>
  <c r="L34" i="2"/>
  <c r="L33" i="2"/>
  <c r="AG1" i="9" s="1"/>
  <c r="AG60" i="9" s="1"/>
  <c r="L32" i="2"/>
  <c r="L31" i="2"/>
  <c r="AE1" i="9" s="1"/>
  <c r="AE60" i="9" s="1"/>
  <c r="L30" i="2"/>
  <c r="L29" i="2"/>
  <c r="AC1" i="9" s="1"/>
  <c r="AC60" i="9" s="1"/>
  <c r="L28" i="2"/>
  <c r="L26" i="2"/>
  <c r="AA1" i="9" s="1"/>
  <c r="AA60" i="9" s="1"/>
  <c r="L25" i="2"/>
  <c r="L24" i="2"/>
  <c r="Y1" i="9" s="1"/>
  <c r="Y60" i="9" s="1"/>
  <c r="L23" i="2"/>
  <c r="L22" i="2"/>
  <c r="W1" i="9" s="1"/>
  <c r="W60" i="9" s="1"/>
  <c r="L21" i="2"/>
  <c r="L20" i="2"/>
  <c r="U1" i="9" s="1"/>
  <c r="U60" i="9" s="1"/>
  <c r="L19" i="2"/>
  <c r="L18" i="2"/>
  <c r="S1" i="9" s="1"/>
  <c r="S60" i="9" s="1"/>
  <c r="L17" i="2"/>
  <c r="L16" i="2"/>
  <c r="Q1" i="9" s="1"/>
  <c r="Q60" i="9" s="1"/>
  <c r="L15" i="2"/>
  <c r="L13" i="2"/>
  <c r="O1" i="9" s="1"/>
  <c r="O60" i="9" s="1"/>
  <c r="L12" i="2"/>
  <c r="L11" i="2"/>
  <c r="M1" i="9" s="1"/>
  <c r="M60" i="9" s="1"/>
  <c r="L10" i="2"/>
  <c r="L9" i="2"/>
  <c r="K1" i="9" s="1"/>
  <c r="K60" i="9" s="1"/>
  <c r="L8" i="2"/>
  <c r="L7" i="2"/>
  <c r="I1" i="9" s="1"/>
  <c r="I60" i="9" s="1"/>
  <c r="L6" i="2"/>
  <c r="L5" i="2"/>
  <c r="G1" i="9" s="1"/>
  <c r="G60" i="9" s="1"/>
  <c r="L4" i="2"/>
  <c r="L3" i="2"/>
  <c r="E1" i="9" s="1"/>
  <c r="E60" i="9" s="1"/>
  <c r="D5" i="9"/>
  <c r="D1" i="9"/>
  <c r="L2" i="2"/>
  <c r="F76" i="9" l="1"/>
  <c r="F60" i="9"/>
  <c r="N76" i="9"/>
  <c r="N60" i="9"/>
  <c r="H76" i="9"/>
  <c r="H60" i="9"/>
  <c r="P76" i="9"/>
  <c r="P60" i="9"/>
  <c r="D76" i="9"/>
  <c r="D60" i="9"/>
  <c r="J76" i="9"/>
  <c r="J60" i="9"/>
  <c r="R76" i="9"/>
  <c r="R60" i="9"/>
  <c r="K76" i="9"/>
  <c r="G76" i="9"/>
  <c r="O76" i="9"/>
  <c r="M76" i="9"/>
  <c r="I76" i="9"/>
  <c r="Q76" i="9"/>
  <c r="E76" i="9"/>
  <c r="L76" i="9"/>
  <c r="F40" i="2"/>
  <c r="E40" i="2"/>
  <c r="D40" i="2"/>
  <c r="C40" i="2"/>
  <c r="F27" i="2"/>
  <c r="E27" i="2"/>
  <c r="D27" i="2"/>
  <c r="C27" i="2"/>
  <c r="F14" i="2"/>
  <c r="E14" i="2"/>
  <c r="D14" i="2"/>
  <c r="C14" i="2"/>
  <c r="G28" i="2"/>
  <c r="M28" i="2" s="1"/>
  <c r="G2" i="2" l="1"/>
  <c r="M2" i="2" s="1"/>
  <c r="AJ2" i="3" l="1"/>
  <c r="AI2" i="3"/>
  <c r="AS57" i="9" l="1"/>
  <c r="AS55" i="9"/>
  <c r="AS53" i="9"/>
  <c r="AS51" i="9"/>
  <c r="AS49" i="9"/>
  <c r="AS47" i="9"/>
  <c r="AS43" i="9"/>
  <c r="AS41" i="9"/>
  <c r="AS38" i="9"/>
  <c r="AS36" i="9"/>
  <c r="AS34" i="9"/>
  <c r="AS29" i="9"/>
  <c r="AS26" i="9"/>
  <c r="AS24" i="9"/>
  <c r="AS22" i="9"/>
  <c r="AS19" i="9"/>
  <c r="AS17" i="9"/>
  <c r="AS16" i="9"/>
  <c r="AS13" i="9"/>
  <c r="AS11" i="9"/>
  <c r="AS9" i="9"/>
  <c r="AS6" i="9"/>
  <c r="AS56" i="9"/>
  <c r="AS54" i="9"/>
  <c r="AS52" i="9"/>
  <c r="AS50" i="9"/>
  <c r="AS48" i="9"/>
  <c r="AS46" i="9"/>
  <c r="AS45" i="9"/>
  <c r="AS42" i="9"/>
  <c r="AS40" i="9"/>
  <c r="AS37" i="9"/>
  <c r="AS35" i="9"/>
  <c r="AS32" i="9"/>
  <c r="AS27" i="9"/>
  <c r="AS25" i="9"/>
  <c r="AS23" i="9"/>
  <c r="AS20" i="9"/>
  <c r="AS18" i="9"/>
  <c r="AS15" i="9"/>
  <c r="AS12" i="9"/>
  <c r="AS10" i="9"/>
  <c r="AS7" i="9"/>
  <c r="AS5" i="9"/>
  <c r="B27" i="3"/>
  <c r="B40" i="2"/>
  <c r="B27" i="2"/>
  <c r="B38" i="3" l="1"/>
  <c r="B37" i="3"/>
  <c r="B40" i="3" l="1"/>
  <c r="B14" i="2"/>
  <c r="B14" i="3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7" i="2" l="1"/>
  <c r="G26" i="2"/>
  <c r="G25" i="2"/>
  <c r="G24" i="2"/>
  <c r="G23" i="2"/>
  <c r="G22" i="2"/>
  <c r="G21" i="2"/>
  <c r="G20" i="2"/>
  <c r="G19" i="2"/>
  <c r="G18" i="2"/>
  <c r="G17" i="2"/>
  <c r="G16" i="2"/>
  <c r="G15" i="2"/>
  <c r="G14" i="2" l="1"/>
  <c r="G13" i="2"/>
  <c r="G12" i="2"/>
  <c r="G11" i="2"/>
  <c r="G10" i="2"/>
  <c r="G9" i="2"/>
  <c r="G8" i="2"/>
  <c r="G7" i="2"/>
  <c r="G6" i="2"/>
  <c r="G5" i="2"/>
  <c r="G4" i="2"/>
  <c r="G3" i="2"/>
  <c r="M46" i="2" l="1"/>
  <c r="M45" i="2"/>
  <c r="M44" i="2"/>
  <c r="M43" i="2"/>
  <c r="M42" i="2"/>
  <c r="M41" i="2"/>
  <c r="M39" i="2"/>
  <c r="M38" i="2"/>
  <c r="M37" i="2"/>
  <c r="M36" i="2"/>
  <c r="M35" i="2"/>
  <c r="M34" i="2"/>
  <c r="M33" i="2"/>
  <c r="M32" i="2"/>
  <c r="M31" i="2"/>
  <c r="M30" i="2"/>
  <c r="M29" i="2"/>
  <c r="M26" i="2"/>
  <c r="M25" i="2"/>
  <c r="M24" i="2"/>
  <c r="M23" i="2"/>
  <c r="M22" i="2"/>
  <c r="M21" i="2"/>
  <c r="M20" i="2"/>
  <c r="M19" i="2"/>
  <c r="M18" i="2"/>
  <c r="M17" i="2"/>
  <c r="M16" i="2"/>
  <c r="M15" i="2"/>
  <c r="M13" i="2"/>
  <c r="M12" i="2"/>
  <c r="M11" i="2"/>
  <c r="M10" i="2"/>
  <c r="M9" i="2"/>
  <c r="M8" i="2"/>
  <c r="M7" i="2"/>
  <c r="M6" i="2"/>
  <c r="M5" i="2"/>
  <c r="M4" i="2"/>
  <c r="M3" i="2"/>
  <c r="AT63" i="9" l="1"/>
  <c r="AT68" i="9"/>
  <c r="AT92" i="9"/>
  <c r="AT78" i="9"/>
  <c r="AT61" i="9"/>
  <c r="AT79" i="9"/>
  <c r="AT101" i="9"/>
  <c r="AT107" i="9"/>
  <c r="AT73" i="9"/>
  <c r="AT94" i="9"/>
  <c r="AT111" i="9"/>
  <c r="AT82" i="9"/>
  <c r="AT93" i="9"/>
  <c r="AT80" i="9"/>
  <c r="AT85" i="9"/>
  <c r="AT74" i="9"/>
  <c r="AT96" i="9"/>
  <c r="AT91" i="9"/>
  <c r="AT69" i="9"/>
  <c r="AT90" i="9"/>
  <c r="AT110" i="9"/>
  <c r="AT72" i="9"/>
  <c r="AT76" i="9"/>
  <c r="AT98" i="9"/>
  <c r="AT99" i="9"/>
  <c r="AT112" i="9"/>
  <c r="AT62" i="9"/>
  <c r="AT102" i="9"/>
  <c r="AT88" i="9"/>
  <c r="AT67" i="9"/>
  <c r="AT65" i="9"/>
  <c r="AT75" i="9"/>
  <c r="AT97" i="9"/>
  <c r="AT81" i="9"/>
  <c r="AT66" i="9"/>
  <c r="AT83" i="9"/>
  <c r="AT106" i="9"/>
  <c r="AT103" i="9"/>
  <c r="AT71" i="9"/>
  <c r="AT113" i="9"/>
  <c r="AT109" i="9"/>
  <c r="AT104" i="9"/>
  <c r="AT108" i="9"/>
  <c r="AT105" i="9"/>
  <c r="D111" i="9"/>
  <c r="D109" i="9"/>
  <c r="D82" i="9"/>
  <c r="D67" i="9"/>
  <c r="D110" i="9"/>
  <c r="D68" i="9"/>
  <c r="D73" i="9"/>
  <c r="D85" i="9"/>
  <c r="D93" i="9"/>
  <c r="D94" i="9"/>
  <c r="D103" i="9"/>
  <c r="D78" i="9"/>
  <c r="D112" i="9"/>
  <c r="D96" i="9"/>
  <c r="D74" i="9"/>
  <c r="D113" i="9"/>
  <c r="D90" i="9"/>
  <c r="D63" i="9"/>
  <c r="D72" i="9"/>
  <c r="D105" i="9"/>
  <c r="D101" i="9"/>
  <c r="D79" i="9"/>
  <c r="D61" i="9"/>
  <c r="D97" i="9"/>
  <c r="D69" i="9"/>
  <c r="D91" i="9"/>
  <c r="D107" i="9"/>
  <c r="D62" i="9"/>
  <c r="D83" i="9"/>
  <c r="D102" i="9"/>
  <c r="D88" i="9"/>
  <c r="D108" i="9"/>
  <c r="D81" i="9"/>
  <c r="D66" i="9"/>
  <c r="D92" i="9"/>
  <c r="D104" i="9"/>
  <c r="D99" i="9"/>
  <c r="D98" i="9"/>
  <c r="D75" i="9"/>
  <c r="D80" i="9"/>
  <c r="D71" i="9"/>
  <c r="D65" i="9"/>
  <c r="D106" i="9"/>
  <c r="P103" i="9"/>
  <c r="P62" i="9"/>
  <c r="P69" i="9"/>
  <c r="P109" i="9"/>
  <c r="P102" i="9"/>
  <c r="P90" i="9"/>
  <c r="P107" i="9"/>
  <c r="P93" i="9"/>
  <c r="P68" i="9"/>
  <c r="P85" i="9"/>
  <c r="P74" i="9"/>
  <c r="P83" i="9"/>
  <c r="P65" i="9"/>
  <c r="P112" i="9"/>
  <c r="P97" i="9"/>
  <c r="P94" i="9"/>
  <c r="P111" i="9"/>
  <c r="P98" i="9"/>
  <c r="P91" i="9"/>
  <c r="P92" i="9"/>
  <c r="P67" i="9"/>
  <c r="P88" i="9"/>
  <c r="P110" i="9"/>
  <c r="P99" i="9"/>
  <c r="P104" i="9"/>
  <c r="P63" i="9"/>
  <c r="P73" i="9"/>
  <c r="P61" i="9"/>
  <c r="P66" i="9"/>
  <c r="P106" i="9"/>
  <c r="P96" i="9"/>
  <c r="P108" i="9"/>
  <c r="P101" i="9"/>
  <c r="P71" i="9"/>
  <c r="P82" i="9"/>
  <c r="P81" i="9"/>
  <c r="P75" i="9"/>
  <c r="P72" i="9"/>
  <c r="P78" i="9"/>
  <c r="P105" i="9"/>
  <c r="P79" i="9"/>
  <c r="P80" i="9"/>
  <c r="P113" i="9"/>
  <c r="AB91" i="9"/>
  <c r="AB61" i="9"/>
  <c r="AB113" i="9"/>
  <c r="AB112" i="9"/>
  <c r="AB90" i="9"/>
  <c r="AB109" i="9"/>
  <c r="AB76" i="9"/>
  <c r="AB111" i="9"/>
  <c r="AB94" i="9"/>
  <c r="AB96" i="9"/>
  <c r="AB104" i="9"/>
  <c r="AB66" i="9"/>
  <c r="AB67" i="9"/>
  <c r="AB106" i="9"/>
  <c r="AB97" i="9"/>
  <c r="AB101" i="9"/>
  <c r="AB73" i="9"/>
  <c r="AB80" i="9"/>
  <c r="AB63" i="9"/>
  <c r="AB99" i="9"/>
  <c r="AB72" i="9"/>
  <c r="AB74" i="9"/>
  <c r="AB69" i="9"/>
  <c r="AB108" i="9"/>
  <c r="AB107" i="9"/>
  <c r="AB98" i="9"/>
  <c r="AB85" i="9"/>
  <c r="AB62" i="9"/>
  <c r="AB110" i="9"/>
  <c r="AB103" i="9"/>
  <c r="AB83" i="9"/>
  <c r="AB102" i="9"/>
  <c r="AB79" i="9"/>
  <c r="AB105" i="9"/>
  <c r="AB93" i="9"/>
  <c r="AB78" i="9"/>
  <c r="AB88" i="9"/>
  <c r="AB65" i="9"/>
  <c r="AB75" i="9"/>
  <c r="AB81" i="9"/>
  <c r="AB68" i="9"/>
  <c r="AB92" i="9"/>
  <c r="AB82" i="9"/>
  <c r="AB71" i="9"/>
  <c r="AN107" i="9"/>
  <c r="AN104" i="9"/>
  <c r="AN73" i="9"/>
  <c r="AN109" i="9"/>
  <c r="AN96" i="9"/>
  <c r="AN103" i="9"/>
  <c r="AN76" i="9"/>
  <c r="AN88" i="9"/>
  <c r="AN74" i="9"/>
  <c r="AN62" i="9"/>
  <c r="AN97" i="9"/>
  <c r="AN78" i="9"/>
  <c r="AN105" i="9"/>
  <c r="AN85" i="9"/>
  <c r="AN92" i="9"/>
  <c r="AN65" i="9"/>
  <c r="AN80" i="9"/>
  <c r="AN111" i="9"/>
  <c r="AN112" i="9"/>
  <c r="AN102" i="9"/>
  <c r="AN81" i="9"/>
  <c r="AN98" i="9"/>
  <c r="AN61" i="9"/>
  <c r="AN79" i="9"/>
  <c r="AN69" i="9"/>
  <c r="AN72" i="9"/>
  <c r="AN90" i="9"/>
  <c r="AN101" i="9"/>
  <c r="AN93" i="9"/>
  <c r="AN71" i="9"/>
  <c r="AN110" i="9"/>
  <c r="AN108" i="9"/>
  <c r="AN68" i="9"/>
  <c r="AN94" i="9"/>
  <c r="AN106" i="9"/>
  <c r="AN113" i="9"/>
  <c r="AN63" i="9"/>
  <c r="AN99" i="9"/>
  <c r="AN67" i="9"/>
  <c r="AN83" i="9"/>
  <c r="AN82" i="9"/>
  <c r="AN91" i="9"/>
  <c r="AN75" i="9"/>
  <c r="AN66" i="9"/>
  <c r="I68" i="9"/>
  <c r="I65" i="9"/>
  <c r="I79" i="9"/>
  <c r="I82" i="9"/>
  <c r="I61" i="9"/>
  <c r="I108" i="9"/>
  <c r="I81" i="9"/>
  <c r="I107" i="9"/>
  <c r="I111" i="9"/>
  <c r="I96" i="9"/>
  <c r="I104" i="9"/>
  <c r="I88" i="9"/>
  <c r="I103" i="9"/>
  <c r="I74" i="9"/>
  <c r="I106" i="9"/>
  <c r="I80" i="9"/>
  <c r="I71" i="9"/>
  <c r="I63" i="9"/>
  <c r="I101" i="9"/>
  <c r="I99" i="9"/>
  <c r="I72" i="9"/>
  <c r="I102" i="9"/>
  <c r="I105" i="9"/>
  <c r="I69" i="9"/>
  <c r="I97" i="9"/>
  <c r="I113" i="9"/>
  <c r="I110" i="9"/>
  <c r="I67" i="9"/>
  <c r="I85" i="9"/>
  <c r="I94" i="9"/>
  <c r="I93" i="9"/>
  <c r="I78" i="9"/>
  <c r="I83" i="9"/>
  <c r="I73" i="9"/>
  <c r="I112" i="9"/>
  <c r="I75" i="9"/>
  <c r="I62" i="9"/>
  <c r="I98" i="9"/>
  <c r="I92" i="9"/>
  <c r="I66" i="9"/>
  <c r="I109" i="9"/>
  <c r="I91" i="9"/>
  <c r="I90" i="9"/>
  <c r="Y65" i="9"/>
  <c r="Y68" i="9"/>
  <c r="Y75" i="9"/>
  <c r="Y61" i="9"/>
  <c r="Y111" i="9"/>
  <c r="Y96" i="9"/>
  <c r="Y98" i="9"/>
  <c r="Y81" i="9"/>
  <c r="Y92" i="9"/>
  <c r="Y67" i="9"/>
  <c r="Y97" i="9"/>
  <c r="Y99" i="9"/>
  <c r="Y66" i="9"/>
  <c r="Y85" i="9"/>
  <c r="Y108" i="9"/>
  <c r="Y110" i="9"/>
  <c r="Y94" i="9"/>
  <c r="Y76" i="9"/>
  <c r="Y78" i="9"/>
  <c r="Y62" i="9"/>
  <c r="Y90" i="9"/>
  <c r="Y91" i="9"/>
  <c r="Y82" i="9"/>
  <c r="Y79" i="9"/>
  <c r="Y113" i="9"/>
  <c r="Y106" i="9"/>
  <c r="Y112" i="9"/>
  <c r="Y107" i="9"/>
  <c r="Y73" i="9"/>
  <c r="Y101" i="9"/>
  <c r="Y88" i="9"/>
  <c r="Y72" i="9"/>
  <c r="Y80" i="9"/>
  <c r="Y102" i="9"/>
  <c r="Y109" i="9"/>
  <c r="Y103" i="9"/>
  <c r="Y69" i="9"/>
  <c r="Y63" i="9"/>
  <c r="Y93" i="9"/>
  <c r="Y104" i="9"/>
  <c r="Y74" i="9"/>
  <c r="Y71" i="9"/>
  <c r="Y105" i="9"/>
  <c r="Y83" i="9"/>
  <c r="F73" i="9"/>
  <c r="F91" i="9"/>
  <c r="F68" i="9"/>
  <c r="F62" i="9"/>
  <c r="F108" i="9"/>
  <c r="F99" i="9"/>
  <c r="F80" i="9"/>
  <c r="F104" i="9"/>
  <c r="F97" i="9"/>
  <c r="F71" i="9"/>
  <c r="F94" i="9"/>
  <c r="F82" i="9"/>
  <c r="F101" i="9"/>
  <c r="F88" i="9"/>
  <c r="F109" i="9"/>
  <c r="F96" i="9"/>
  <c r="F75" i="9"/>
  <c r="F93" i="9"/>
  <c r="F66" i="9"/>
  <c r="F107" i="9"/>
  <c r="F78" i="9"/>
  <c r="F79" i="9"/>
  <c r="F92" i="9"/>
  <c r="F111" i="9"/>
  <c r="F61" i="9"/>
  <c r="F67" i="9"/>
  <c r="F69" i="9"/>
  <c r="F103" i="9"/>
  <c r="F110" i="9"/>
  <c r="F83" i="9"/>
  <c r="F81" i="9"/>
  <c r="F72" i="9"/>
  <c r="F112" i="9"/>
  <c r="F105" i="9"/>
  <c r="F63" i="9"/>
  <c r="F98" i="9"/>
  <c r="F65" i="9"/>
  <c r="F113" i="9"/>
  <c r="F106" i="9"/>
  <c r="F90" i="9"/>
  <c r="F74" i="9"/>
  <c r="F85" i="9"/>
  <c r="F102" i="9"/>
  <c r="J69" i="9"/>
  <c r="J74" i="9"/>
  <c r="J63" i="9"/>
  <c r="J83" i="9"/>
  <c r="J108" i="9"/>
  <c r="J106" i="9"/>
  <c r="J85" i="9"/>
  <c r="J113" i="9"/>
  <c r="J79" i="9"/>
  <c r="J107" i="9"/>
  <c r="J104" i="9"/>
  <c r="J98" i="9"/>
  <c r="J72" i="9"/>
  <c r="J103" i="9"/>
  <c r="J105" i="9"/>
  <c r="J80" i="9"/>
  <c r="J71" i="9"/>
  <c r="J101" i="9"/>
  <c r="J97" i="9"/>
  <c r="J73" i="9"/>
  <c r="J109" i="9"/>
  <c r="J68" i="9"/>
  <c r="J102" i="9"/>
  <c r="J88" i="9"/>
  <c r="J96" i="9"/>
  <c r="J62" i="9"/>
  <c r="J65" i="9"/>
  <c r="J110" i="9"/>
  <c r="J111" i="9"/>
  <c r="J61" i="9"/>
  <c r="J91" i="9"/>
  <c r="J78" i="9"/>
  <c r="J92" i="9"/>
  <c r="J93" i="9"/>
  <c r="J67" i="9"/>
  <c r="J82" i="9"/>
  <c r="J99" i="9"/>
  <c r="J81" i="9"/>
  <c r="J75" i="9"/>
  <c r="J94" i="9"/>
  <c r="J112" i="9"/>
  <c r="J90" i="9"/>
  <c r="J66" i="9"/>
  <c r="N65" i="9"/>
  <c r="N68" i="9"/>
  <c r="N72" i="9"/>
  <c r="N88" i="9"/>
  <c r="N102" i="9"/>
  <c r="N96" i="9"/>
  <c r="N108" i="9"/>
  <c r="N104" i="9"/>
  <c r="N85" i="9"/>
  <c r="N109" i="9"/>
  <c r="N97" i="9"/>
  <c r="N71" i="9"/>
  <c r="N93" i="9"/>
  <c r="N91" i="9"/>
  <c r="N94" i="9"/>
  <c r="N63" i="9"/>
  <c r="N111" i="9"/>
  <c r="N80" i="9"/>
  <c r="N110" i="9"/>
  <c r="N81" i="9"/>
  <c r="N66" i="9"/>
  <c r="N90" i="9"/>
  <c r="N79" i="9"/>
  <c r="N82" i="9"/>
  <c r="N98" i="9"/>
  <c r="N106" i="9"/>
  <c r="N61" i="9"/>
  <c r="N99" i="9"/>
  <c r="N113" i="9"/>
  <c r="N74" i="9"/>
  <c r="N101" i="9"/>
  <c r="N67" i="9"/>
  <c r="N112" i="9"/>
  <c r="N107" i="9"/>
  <c r="N69" i="9"/>
  <c r="N92" i="9"/>
  <c r="N83" i="9"/>
  <c r="N103" i="9"/>
  <c r="N78" i="9"/>
  <c r="N73" i="9"/>
  <c r="N62" i="9"/>
  <c r="N105" i="9"/>
  <c r="N75" i="9"/>
  <c r="R81" i="9"/>
  <c r="R63" i="9"/>
  <c r="R69" i="9"/>
  <c r="R110" i="9"/>
  <c r="R111" i="9"/>
  <c r="R92" i="9"/>
  <c r="R105" i="9"/>
  <c r="R88" i="9"/>
  <c r="R112" i="9"/>
  <c r="R103" i="9"/>
  <c r="R97" i="9"/>
  <c r="R102" i="9"/>
  <c r="R66" i="9"/>
  <c r="R98" i="9"/>
  <c r="R72" i="9"/>
  <c r="R73" i="9"/>
  <c r="R107" i="9"/>
  <c r="R101" i="9"/>
  <c r="R75" i="9"/>
  <c r="R71" i="9"/>
  <c r="R109" i="9"/>
  <c r="R83" i="9"/>
  <c r="R78" i="9"/>
  <c r="R74" i="9"/>
  <c r="R67" i="9"/>
  <c r="R99" i="9"/>
  <c r="R94" i="9"/>
  <c r="R82" i="9"/>
  <c r="R90" i="9"/>
  <c r="R104" i="9"/>
  <c r="R108" i="9"/>
  <c r="R85" i="9"/>
  <c r="R68" i="9"/>
  <c r="R80" i="9"/>
  <c r="R65" i="9"/>
  <c r="R106" i="9"/>
  <c r="R91" i="9"/>
  <c r="R93" i="9"/>
  <c r="R79" i="9"/>
  <c r="R61" i="9"/>
  <c r="R62" i="9"/>
  <c r="R113" i="9"/>
  <c r="R96" i="9"/>
  <c r="V62" i="9"/>
  <c r="V65" i="9"/>
  <c r="V78" i="9"/>
  <c r="V73" i="9"/>
  <c r="V109" i="9"/>
  <c r="V94" i="9"/>
  <c r="V85" i="9"/>
  <c r="V111" i="9"/>
  <c r="V102" i="9"/>
  <c r="V83" i="9"/>
  <c r="V105" i="9"/>
  <c r="V88" i="9"/>
  <c r="V63" i="9"/>
  <c r="V76" i="9"/>
  <c r="V108" i="9"/>
  <c r="V99" i="9"/>
  <c r="V92" i="9"/>
  <c r="V110" i="9"/>
  <c r="V90" i="9"/>
  <c r="V61" i="9"/>
  <c r="V97" i="9"/>
  <c r="V67" i="9"/>
  <c r="V82" i="9"/>
  <c r="V106" i="9"/>
  <c r="V80" i="9"/>
  <c r="V98" i="9"/>
  <c r="V101" i="9"/>
  <c r="V91" i="9"/>
  <c r="V68" i="9"/>
  <c r="V113" i="9"/>
  <c r="V71" i="9"/>
  <c r="V79" i="9"/>
  <c r="V96" i="9"/>
  <c r="V66" i="9"/>
  <c r="V69" i="9"/>
  <c r="V103" i="9"/>
  <c r="V75" i="9"/>
  <c r="V93" i="9"/>
  <c r="V81" i="9"/>
  <c r="V72" i="9"/>
  <c r="V107" i="9"/>
  <c r="V112" i="9"/>
  <c r="V104" i="9"/>
  <c r="V74" i="9"/>
  <c r="Z90" i="9"/>
  <c r="Z69" i="9"/>
  <c r="Z67" i="9"/>
  <c r="Z108" i="9"/>
  <c r="Z111" i="9"/>
  <c r="Z92" i="9"/>
  <c r="Z113" i="9"/>
  <c r="Z101" i="9"/>
  <c r="Z79" i="9"/>
  <c r="Z97" i="9"/>
  <c r="Z91" i="9"/>
  <c r="Z62" i="9"/>
  <c r="Z112" i="9"/>
  <c r="Z94" i="9"/>
  <c r="Z102" i="9"/>
  <c r="Z75" i="9"/>
  <c r="Z104" i="9"/>
  <c r="Z82" i="9"/>
  <c r="Z61" i="9"/>
  <c r="Z98" i="9"/>
  <c r="Z76" i="9"/>
  <c r="Z73" i="9"/>
  <c r="Z65" i="9"/>
  <c r="Z63" i="9"/>
  <c r="Z103" i="9"/>
  <c r="Z85" i="9"/>
  <c r="Z96" i="9"/>
  <c r="Z93" i="9"/>
  <c r="Z83" i="9"/>
  <c r="Z68" i="9"/>
  <c r="Z107" i="9"/>
  <c r="Z71" i="9"/>
  <c r="Z74" i="9"/>
  <c r="Z106" i="9"/>
  <c r="Z81" i="9"/>
  <c r="Z99" i="9"/>
  <c r="Z80" i="9"/>
  <c r="Z88" i="9"/>
  <c r="Z78" i="9"/>
  <c r="Z109" i="9"/>
  <c r="Z110" i="9"/>
  <c r="Z105" i="9"/>
  <c r="Z66" i="9"/>
  <c r="Z72" i="9"/>
  <c r="AD73" i="9"/>
  <c r="AD65" i="9"/>
  <c r="AD62" i="9"/>
  <c r="AD106" i="9"/>
  <c r="AD68" i="9"/>
  <c r="AD103" i="9"/>
  <c r="AD109" i="9"/>
  <c r="AD92" i="9"/>
  <c r="AD110" i="9"/>
  <c r="AD74" i="9"/>
  <c r="AD102" i="9"/>
  <c r="AD90" i="9"/>
  <c r="AD88" i="9"/>
  <c r="AD67" i="9"/>
  <c r="AD72" i="9"/>
  <c r="AD99" i="9"/>
  <c r="AD75" i="9"/>
  <c r="AD71" i="9"/>
  <c r="AD96" i="9"/>
  <c r="AD69" i="9"/>
  <c r="AD63" i="9"/>
  <c r="AD113" i="9"/>
  <c r="AD81" i="9"/>
  <c r="AD83" i="9"/>
  <c r="AD111" i="9"/>
  <c r="AD80" i="9"/>
  <c r="AD101" i="9"/>
  <c r="AD79" i="9"/>
  <c r="AD112" i="9"/>
  <c r="AD94" i="9"/>
  <c r="AD98" i="9"/>
  <c r="AD107" i="9"/>
  <c r="AD66" i="9"/>
  <c r="AD93" i="9"/>
  <c r="AD105" i="9"/>
  <c r="AD82" i="9"/>
  <c r="AD108" i="9"/>
  <c r="AD85" i="9"/>
  <c r="AD61" i="9"/>
  <c r="AD91" i="9"/>
  <c r="AD97" i="9"/>
  <c r="AD104" i="9"/>
  <c r="AD78" i="9"/>
  <c r="AD76" i="9"/>
  <c r="AH67" i="9"/>
  <c r="AH63" i="9"/>
  <c r="AH113" i="9"/>
  <c r="AH99" i="9"/>
  <c r="AH92" i="9"/>
  <c r="AH109" i="9"/>
  <c r="AH96" i="9"/>
  <c r="AH71" i="9"/>
  <c r="AH98" i="9"/>
  <c r="AH90" i="9"/>
  <c r="AH65" i="9"/>
  <c r="AH79" i="9"/>
  <c r="AH62" i="9"/>
  <c r="AH69" i="9"/>
  <c r="AH107" i="9"/>
  <c r="AH97" i="9"/>
  <c r="AH105" i="9"/>
  <c r="AH76" i="9"/>
  <c r="AH104" i="9"/>
  <c r="AH78" i="9"/>
  <c r="AH93" i="9"/>
  <c r="AH83" i="9"/>
  <c r="AH108" i="9"/>
  <c r="AH94" i="9"/>
  <c r="AH111" i="9"/>
  <c r="AH68" i="9"/>
  <c r="AH110" i="9"/>
  <c r="AH75" i="9"/>
  <c r="AH61" i="9"/>
  <c r="AH112" i="9"/>
  <c r="AH103" i="9"/>
  <c r="AH85" i="9"/>
  <c r="AH102" i="9"/>
  <c r="AH73" i="9"/>
  <c r="AH106" i="9"/>
  <c r="AH72" i="9"/>
  <c r="AH81" i="9"/>
  <c r="AH80" i="9"/>
  <c r="AH66" i="9"/>
  <c r="AH88" i="9"/>
  <c r="AH74" i="9"/>
  <c r="AH101" i="9"/>
  <c r="AH91" i="9"/>
  <c r="AH82" i="9"/>
  <c r="AL79" i="9"/>
  <c r="AL68" i="9"/>
  <c r="AL74" i="9"/>
  <c r="AL62" i="9"/>
  <c r="AL106" i="9"/>
  <c r="AL110" i="9"/>
  <c r="AL85" i="9"/>
  <c r="AL107" i="9"/>
  <c r="AL93" i="9"/>
  <c r="AL66" i="9"/>
  <c r="AL102" i="9"/>
  <c r="AL82" i="9"/>
  <c r="AL72" i="9"/>
  <c r="AL103" i="9"/>
  <c r="AL96" i="9"/>
  <c r="AL111" i="9"/>
  <c r="AL90" i="9"/>
  <c r="AL101" i="9"/>
  <c r="AL98" i="9"/>
  <c r="AL88" i="9"/>
  <c r="AL65" i="9"/>
  <c r="AL108" i="9"/>
  <c r="AL94" i="9"/>
  <c r="AL97" i="9"/>
  <c r="AL73" i="9"/>
  <c r="AL109" i="9"/>
  <c r="AL75" i="9"/>
  <c r="AL113" i="9"/>
  <c r="AL76" i="9"/>
  <c r="AL112" i="9"/>
  <c r="AL99" i="9"/>
  <c r="AL92" i="9"/>
  <c r="AL104" i="9"/>
  <c r="AL83" i="9"/>
  <c r="AL91" i="9"/>
  <c r="AL67" i="9"/>
  <c r="AL78" i="9"/>
  <c r="AL80" i="9"/>
  <c r="AL71" i="9"/>
  <c r="AL63" i="9"/>
  <c r="AL105" i="9"/>
  <c r="AL61" i="9"/>
  <c r="AL69" i="9"/>
  <c r="AL81" i="9"/>
  <c r="AP96" i="9"/>
  <c r="AP63" i="9"/>
  <c r="AP83" i="9"/>
  <c r="AP76" i="9"/>
  <c r="AP105" i="9"/>
  <c r="AP102" i="9"/>
  <c r="AP75" i="9"/>
  <c r="AP106" i="9"/>
  <c r="AP88" i="9"/>
  <c r="AP66" i="9"/>
  <c r="AP107" i="9"/>
  <c r="AP73" i="9"/>
  <c r="AP111" i="9"/>
  <c r="AP65" i="9"/>
  <c r="AP112" i="9"/>
  <c r="AP94" i="9"/>
  <c r="AP113" i="9"/>
  <c r="AP71" i="9"/>
  <c r="AP104" i="9"/>
  <c r="AP90" i="9"/>
  <c r="AP68" i="9"/>
  <c r="AP85" i="9"/>
  <c r="AP82" i="9"/>
  <c r="AP78" i="9"/>
  <c r="AP67" i="9"/>
  <c r="AP99" i="9"/>
  <c r="AP101" i="9"/>
  <c r="AP93" i="9"/>
  <c r="AP69" i="9"/>
  <c r="AP108" i="9"/>
  <c r="AP92" i="9"/>
  <c r="AP109" i="9"/>
  <c r="AP97" i="9"/>
  <c r="AP61" i="9"/>
  <c r="AP91" i="9"/>
  <c r="AP74" i="9"/>
  <c r="AP103" i="9"/>
  <c r="AP110" i="9"/>
  <c r="AP98" i="9"/>
  <c r="AP81" i="9"/>
  <c r="AP80" i="9"/>
  <c r="AP79" i="9"/>
  <c r="AP62" i="9"/>
  <c r="AP72" i="9"/>
  <c r="L71" i="9"/>
  <c r="L67" i="9"/>
  <c r="L85" i="9"/>
  <c r="L65" i="9"/>
  <c r="L110" i="9"/>
  <c r="L103" i="9"/>
  <c r="L82" i="9"/>
  <c r="L109" i="9"/>
  <c r="L80" i="9"/>
  <c r="L63" i="9"/>
  <c r="L88" i="9"/>
  <c r="L81" i="9"/>
  <c r="L69" i="9"/>
  <c r="L113" i="9"/>
  <c r="L111" i="9"/>
  <c r="L94" i="9"/>
  <c r="L112" i="9"/>
  <c r="L96" i="9"/>
  <c r="L98" i="9"/>
  <c r="L93" i="9"/>
  <c r="L79" i="9"/>
  <c r="L62" i="9"/>
  <c r="L105" i="9"/>
  <c r="L107" i="9"/>
  <c r="L90" i="9"/>
  <c r="L108" i="9"/>
  <c r="L83" i="9"/>
  <c r="L68" i="9"/>
  <c r="L92" i="9"/>
  <c r="L91" i="9"/>
  <c r="L74" i="9"/>
  <c r="L101" i="9"/>
  <c r="L104" i="9"/>
  <c r="L97" i="9"/>
  <c r="L66" i="9"/>
  <c r="L72" i="9"/>
  <c r="L106" i="9"/>
  <c r="L99" i="9"/>
  <c r="L102" i="9"/>
  <c r="L73" i="9"/>
  <c r="L78" i="9"/>
  <c r="L61" i="9"/>
  <c r="L75" i="9"/>
  <c r="X107" i="9"/>
  <c r="X104" i="9"/>
  <c r="X73" i="9"/>
  <c r="X102" i="9"/>
  <c r="X91" i="9"/>
  <c r="X68" i="9"/>
  <c r="X96" i="9"/>
  <c r="X80" i="9"/>
  <c r="X76" i="9"/>
  <c r="X67" i="9"/>
  <c r="X106" i="9"/>
  <c r="X97" i="9"/>
  <c r="X78" i="9"/>
  <c r="X108" i="9"/>
  <c r="X94" i="9"/>
  <c r="X101" i="9"/>
  <c r="X93" i="9"/>
  <c r="X61" i="9"/>
  <c r="X71" i="9"/>
  <c r="X66" i="9"/>
  <c r="X105" i="9"/>
  <c r="X111" i="9"/>
  <c r="X85" i="9"/>
  <c r="X92" i="9"/>
  <c r="X98" i="9"/>
  <c r="X112" i="9"/>
  <c r="X81" i="9"/>
  <c r="X113" i="9"/>
  <c r="X83" i="9"/>
  <c r="X103" i="9"/>
  <c r="X75" i="9"/>
  <c r="X90" i="9"/>
  <c r="X63" i="9"/>
  <c r="X82" i="9"/>
  <c r="X109" i="9"/>
  <c r="X65" i="9"/>
  <c r="X72" i="9"/>
  <c r="X99" i="9"/>
  <c r="X88" i="9"/>
  <c r="X79" i="9"/>
  <c r="X110" i="9"/>
  <c r="X62" i="9"/>
  <c r="X69" i="9"/>
  <c r="X74" i="9"/>
  <c r="AJ65" i="9"/>
  <c r="AJ61" i="9"/>
  <c r="AJ67" i="9"/>
  <c r="AJ111" i="9"/>
  <c r="AJ97" i="9"/>
  <c r="AJ94" i="9"/>
  <c r="AJ73" i="9"/>
  <c r="AJ88" i="9"/>
  <c r="AJ63" i="9"/>
  <c r="AJ101" i="9"/>
  <c r="AJ107" i="9"/>
  <c r="AJ69" i="9"/>
  <c r="AJ75" i="9"/>
  <c r="AJ72" i="9"/>
  <c r="AJ106" i="9"/>
  <c r="AJ98" i="9"/>
  <c r="AJ78" i="9"/>
  <c r="AJ92" i="9"/>
  <c r="AJ68" i="9"/>
  <c r="AJ112" i="9"/>
  <c r="AJ80" i="9"/>
  <c r="AJ79" i="9"/>
  <c r="AJ102" i="9"/>
  <c r="AJ76" i="9"/>
  <c r="AJ113" i="9"/>
  <c r="AJ103" i="9"/>
  <c r="AJ99" i="9"/>
  <c r="AJ91" i="9"/>
  <c r="AJ71" i="9"/>
  <c r="AJ110" i="9"/>
  <c r="AJ109" i="9"/>
  <c r="AJ104" i="9"/>
  <c r="AJ93" i="9"/>
  <c r="AJ81" i="9"/>
  <c r="AJ85" i="9"/>
  <c r="AJ90" i="9"/>
  <c r="AJ96" i="9"/>
  <c r="AJ105" i="9"/>
  <c r="AJ62" i="9"/>
  <c r="AJ83" i="9"/>
  <c r="AJ82" i="9"/>
  <c r="AJ108" i="9"/>
  <c r="AJ66" i="9"/>
  <c r="AJ74" i="9"/>
  <c r="E90" i="9"/>
  <c r="E61" i="9"/>
  <c r="E104" i="9"/>
  <c r="E107" i="9"/>
  <c r="E80" i="9"/>
  <c r="E109" i="9"/>
  <c r="E96" i="9"/>
  <c r="E102" i="9"/>
  <c r="E69" i="9"/>
  <c r="E113" i="9"/>
  <c r="E105" i="9"/>
  <c r="E81" i="9"/>
  <c r="E79" i="9"/>
  <c r="E62" i="9"/>
  <c r="E85" i="9"/>
  <c r="E83" i="9"/>
  <c r="E68" i="9"/>
  <c r="E111" i="9"/>
  <c r="E88" i="9"/>
  <c r="E82" i="9"/>
  <c r="E67" i="9"/>
  <c r="E106" i="9"/>
  <c r="E91" i="9"/>
  <c r="E71" i="9"/>
  <c r="E74" i="9"/>
  <c r="E99" i="9"/>
  <c r="E75" i="9"/>
  <c r="E98" i="9"/>
  <c r="E78" i="9"/>
  <c r="E66" i="9"/>
  <c r="E93" i="9"/>
  <c r="E72" i="9"/>
  <c r="E94" i="9"/>
  <c r="E92" i="9"/>
  <c r="E103" i="9"/>
  <c r="E101" i="9"/>
  <c r="E110" i="9"/>
  <c r="E73" i="9"/>
  <c r="E108" i="9"/>
  <c r="E97" i="9"/>
  <c r="E63" i="9"/>
  <c r="E112" i="9"/>
  <c r="E65" i="9"/>
  <c r="Q73" i="9"/>
  <c r="Q74" i="9"/>
  <c r="Q98" i="9"/>
  <c r="Q79" i="9"/>
  <c r="Q61" i="9"/>
  <c r="Q68" i="9"/>
  <c r="Q91" i="9"/>
  <c r="Q71" i="9"/>
  <c r="Q104" i="9"/>
  <c r="Q103" i="9"/>
  <c r="Q83" i="9"/>
  <c r="Q62" i="9"/>
  <c r="Q92" i="9"/>
  <c r="Q107" i="9"/>
  <c r="Q69" i="9"/>
  <c r="Q113" i="9"/>
  <c r="Q101" i="9"/>
  <c r="Q93" i="9"/>
  <c r="Q111" i="9"/>
  <c r="Q105" i="9"/>
  <c r="Q80" i="9"/>
  <c r="Q94" i="9"/>
  <c r="Q82" i="9"/>
  <c r="Q85" i="9"/>
  <c r="Q66" i="9"/>
  <c r="Q96" i="9"/>
  <c r="Q112" i="9"/>
  <c r="Q72" i="9"/>
  <c r="Q75" i="9"/>
  <c r="Q106" i="9"/>
  <c r="Q81" i="9"/>
  <c r="Q90" i="9"/>
  <c r="Q97" i="9"/>
  <c r="Q110" i="9"/>
  <c r="Q67" i="9"/>
  <c r="Q108" i="9"/>
  <c r="Q109" i="9"/>
  <c r="Q78" i="9"/>
  <c r="Q88" i="9"/>
  <c r="Q102" i="9"/>
  <c r="Q63" i="9"/>
  <c r="Q99" i="9"/>
  <c r="Q65" i="9"/>
  <c r="G78" i="9"/>
  <c r="G63" i="9"/>
  <c r="G61" i="9"/>
  <c r="G81" i="9"/>
  <c r="G111" i="9"/>
  <c r="G102" i="9"/>
  <c r="G103" i="9"/>
  <c r="G83" i="9"/>
  <c r="G106" i="9"/>
  <c r="G82" i="9"/>
  <c r="G68" i="9"/>
  <c r="G90" i="9"/>
  <c r="G110" i="9"/>
  <c r="G108" i="9"/>
  <c r="G91" i="9"/>
  <c r="G109" i="9"/>
  <c r="G80" i="9"/>
  <c r="G65" i="9"/>
  <c r="G88" i="9"/>
  <c r="G72" i="9"/>
  <c r="G93" i="9"/>
  <c r="G62" i="9"/>
  <c r="G98" i="9"/>
  <c r="G79" i="9"/>
  <c r="G73" i="9"/>
  <c r="G104" i="9"/>
  <c r="G75" i="9"/>
  <c r="G112" i="9"/>
  <c r="G74" i="9"/>
  <c r="G69" i="9"/>
  <c r="G96" i="9"/>
  <c r="G66" i="9"/>
  <c r="G67" i="9"/>
  <c r="G101" i="9"/>
  <c r="G99" i="9"/>
  <c r="G113" i="9"/>
  <c r="G94" i="9"/>
  <c r="G97" i="9"/>
  <c r="G71" i="9"/>
  <c r="G92" i="9"/>
  <c r="G107" i="9"/>
  <c r="G105" i="9"/>
  <c r="G85" i="9"/>
  <c r="K112" i="9"/>
  <c r="K98" i="9"/>
  <c r="K83" i="9"/>
  <c r="K108" i="9"/>
  <c r="K93" i="9"/>
  <c r="K69" i="9"/>
  <c r="K97" i="9"/>
  <c r="K81" i="9"/>
  <c r="K67" i="9"/>
  <c r="K78" i="9"/>
  <c r="K61" i="9"/>
  <c r="K107" i="9"/>
  <c r="K102" i="9"/>
  <c r="K91" i="9"/>
  <c r="K113" i="9"/>
  <c r="K101" i="9"/>
  <c r="K73" i="9"/>
  <c r="K103" i="9"/>
  <c r="K85" i="9"/>
  <c r="K71" i="9"/>
  <c r="K80" i="9"/>
  <c r="K109" i="9"/>
  <c r="K79" i="9"/>
  <c r="K90" i="9"/>
  <c r="K94" i="9"/>
  <c r="K63" i="9"/>
  <c r="K106" i="9"/>
  <c r="K74" i="9"/>
  <c r="K75" i="9"/>
  <c r="K105" i="9"/>
  <c r="K92" i="9"/>
  <c r="K66" i="9"/>
  <c r="K99" i="9"/>
  <c r="K65" i="9"/>
  <c r="K72" i="9"/>
  <c r="K104" i="9"/>
  <c r="K88" i="9"/>
  <c r="K111" i="9"/>
  <c r="K96" i="9"/>
  <c r="K62" i="9"/>
  <c r="K110" i="9"/>
  <c r="K82" i="9"/>
  <c r="K68" i="9"/>
  <c r="O90" i="9"/>
  <c r="O61" i="9"/>
  <c r="O108" i="9"/>
  <c r="O109" i="9"/>
  <c r="O79" i="9"/>
  <c r="O104" i="9"/>
  <c r="O73" i="9"/>
  <c r="O99" i="9"/>
  <c r="O96" i="9"/>
  <c r="O81" i="9"/>
  <c r="O75" i="9"/>
  <c r="O72" i="9"/>
  <c r="O102" i="9"/>
  <c r="O105" i="9"/>
  <c r="O74" i="9"/>
  <c r="O92" i="9"/>
  <c r="O69" i="9"/>
  <c r="O93" i="9"/>
  <c r="O94" i="9"/>
  <c r="O66" i="9"/>
  <c r="O71" i="9"/>
  <c r="O68" i="9"/>
  <c r="O111" i="9"/>
  <c r="O91" i="9"/>
  <c r="O88" i="9"/>
  <c r="O62" i="9"/>
  <c r="O67" i="9"/>
  <c r="O98" i="9"/>
  <c r="O110" i="9"/>
  <c r="O65" i="9"/>
  <c r="O80" i="9"/>
  <c r="O85" i="9"/>
  <c r="O113" i="9"/>
  <c r="O103" i="9"/>
  <c r="O112" i="9"/>
  <c r="O106" i="9"/>
  <c r="O82" i="9"/>
  <c r="O83" i="9"/>
  <c r="O107" i="9"/>
  <c r="O97" i="9"/>
  <c r="O63" i="9"/>
  <c r="O78" i="9"/>
  <c r="O101" i="9"/>
  <c r="S82" i="9"/>
  <c r="S62" i="9"/>
  <c r="S72" i="9"/>
  <c r="S75" i="9"/>
  <c r="S68" i="9"/>
  <c r="S111" i="9"/>
  <c r="S104" i="9"/>
  <c r="S79" i="9"/>
  <c r="S113" i="9"/>
  <c r="S96" i="9"/>
  <c r="S73" i="9"/>
  <c r="S92" i="9"/>
  <c r="S90" i="9"/>
  <c r="S61" i="9"/>
  <c r="S71" i="9"/>
  <c r="S98" i="9"/>
  <c r="S83" i="9"/>
  <c r="S108" i="9"/>
  <c r="S101" i="9"/>
  <c r="S78" i="9"/>
  <c r="S97" i="9"/>
  <c r="S93" i="9"/>
  <c r="S80" i="9"/>
  <c r="S105" i="9"/>
  <c r="S109" i="9"/>
  <c r="S69" i="9"/>
  <c r="S94" i="9"/>
  <c r="S67" i="9"/>
  <c r="S91" i="9"/>
  <c r="S110" i="9"/>
  <c r="S65" i="9"/>
  <c r="S76" i="9"/>
  <c r="S63" i="9"/>
  <c r="S107" i="9"/>
  <c r="S85" i="9"/>
  <c r="S99" i="9"/>
  <c r="S112" i="9"/>
  <c r="S103" i="9"/>
  <c r="S102" i="9"/>
  <c r="S88" i="9"/>
  <c r="S81" i="9"/>
  <c r="S106" i="9"/>
  <c r="S74" i="9"/>
  <c r="S66" i="9"/>
  <c r="W110" i="9"/>
  <c r="W103" i="9"/>
  <c r="W83" i="9"/>
  <c r="W112" i="9"/>
  <c r="W69" i="9"/>
  <c r="W99" i="9"/>
  <c r="W88" i="9"/>
  <c r="W68" i="9"/>
  <c r="W113" i="9"/>
  <c r="W109" i="9"/>
  <c r="W91" i="9"/>
  <c r="W105" i="9"/>
  <c r="W73" i="9"/>
  <c r="W104" i="9"/>
  <c r="W92" i="9"/>
  <c r="W72" i="9"/>
  <c r="W62" i="9"/>
  <c r="W111" i="9"/>
  <c r="W101" i="9"/>
  <c r="W80" i="9"/>
  <c r="W94" i="9"/>
  <c r="W81" i="9"/>
  <c r="W107" i="9"/>
  <c r="W97" i="9"/>
  <c r="W76" i="9"/>
  <c r="W96" i="9"/>
  <c r="W75" i="9"/>
  <c r="W67" i="9"/>
  <c r="W79" i="9"/>
  <c r="W82" i="9"/>
  <c r="W102" i="9"/>
  <c r="W65" i="9"/>
  <c r="W78" i="9"/>
  <c r="W98" i="9"/>
  <c r="W106" i="9"/>
  <c r="W66" i="9"/>
  <c r="W90" i="9"/>
  <c r="W85" i="9"/>
  <c r="W74" i="9"/>
  <c r="W63" i="9"/>
  <c r="W108" i="9"/>
  <c r="W93" i="9"/>
  <c r="W71" i="9"/>
  <c r="W61" i="9"/>
  <c r="AA68" i="9"/>
  <c r="AA112" i="9"/>
  <c r="AA98" i="9"/>
  <c r="AA83" i="9"/>
  <c r="AA108" i="9"/>
  <c r="AA105" i="9"/>
  <c r="AA75" i="9"/>
  <c r="AA81" i="9"/>
  <c r="AA71" i="9"/>
  <c r="AA103" i="9"/>
  <c r="AA62" i="9"/>
  <c r="AA109" i="9"/>
  <c r="AA99" i="9"/>
  <c r="AA79" i="9"/>
  <c r="AA110" i="9"/>
  <c r="AA97" i="9"/>
  <c r="AA69" i="9"/>
  <c r="AA82" i="9"/>
  <c r="AA67" i="9"/>
  <c r="AA101" i="9"/>
  <c r="AA61" i="9"/>
  <c r="AA111" i="9"/>
  <c r="AA96" i="9"/>
  <c r="AA104" i="9"/>
  <c r="AA65" i="9"/>
  <c r="AA63" i="9"/>
  <c r="AA106" i="9"/>
  <c r="AA74" i="9"/>
  <c r="AA93" i="9"/>
  <c r="AA78" i="9"/>
  <c r="AA92" i="9"/>
  <c r="AA102" i="9"/>
  <c r="AA113" i="9"/>
  <c r="AA90" i="9"/>
  <c r="AA73" i="9"/>
  <c r="AA88" i="9"/>
  <c r="AA91" i="9"/>
  <c r="AA107" i="9"/>
  <c r="AA72" i="9"/>
  <c r="AA66" i="9"/>
  <c r="AA85" i="9"/>
  <c r="AA94" i="9"/>
  <c r="AA76" i="9"/>
  <c r="AA80" i="9"/>
  <c r="AE61" i="9"/>
  <c r="AE63" i="9"/>
  <c r="AE107" i="9"/>
  <c r="AE110" i="9"/>
  <c r="AE91" i="9"/>
  <c r="AE112" i="9"/>
  <c r="AE99" i="9"/>
  <c r="AE69" i="9"/>
  <c r="AE96" i="9"/>
  <c r="AE80" i="9"/>
  <c r="AE62" i="9"/>
  <c r="AE81" i="9"/>
  <c r="AE68" i="9"/>
  <c r="AE111" i="9"/>
  <c r="AE98" i="9"/>
  <c r="AE94" i="9"/>
  <c r="AE74" i="9"/>
  <c r="AE82" i="9"/>
  <c r="AE101" i="9"/>
  <c r="AE97" i="9"/>
  <c r="AE66" i="9"/>
  <c r="AE71" i="9"/>
  <c r="AE72" i="9"/>
  <c r="AE106" i="9"/>
  <c r="AE103" i="9"/>
  <c r="AE65" i="9"/>
  <c r="AE85" i="9"/>
  <c r="AE78" i="9"/>
  <c r="AE105" i="9"/>
  <c r="AE109" i="9"/>
  <c r="AE113" i="9"/>
  <c r="AE75" i="9"/>
  <c r="AE73" i="9"/>
  <c r="AE83" i="9"/>
  <c r="AE93" i="9"/>
  <c r="AE102" i="9"/>
  <c r="AE88" i="9"/>
  <c r="AE76" i="9"/>
  <c r="AE67" i="9"/>
  <c r="AE104" i="9"/>
  <c r="AE108" i="9"/>
  <c r="AE90" i="9"/>
  <c r="AE79" i="9"/>
  <c r="AE92" i="9"/>
  <c r="AI111" i="9"/>
  <c r="AI112" i="9"/>
  <c r="AI91" i="9"/>
  <c r="AI113" i="9"/>
  <c r="AI103" i="9"/>
  <c r="AI78" i="9"/>
  <c r="AI92" i="9"/>
  <c r="AI90" i="9"/>
  <c r="AI75" i="9"/>
  <c r="AI98" i="9"/>
  <c r="AI74" i="9"/>
  <c r="AI106" i="9"/>
  <c r="AI81" i="9"/>
  <c r="AI105" i="9"/>
  <c r="AI93" i="9"/>
  <c r="AI73" i="9"/>
  <c r="AI82" i="9"/>
  <c r="AI63" i="9"/>
  <c r="AI107" i="9"/>
  <c r="AI83" i="9"/>
  <c r="AI97" i="9"/>
  <c r="AI99" i="9"/>
  <c r="AI61" i="9"/>
  <c r="AI66" i="9"/>
  <c r="AI102" i="9"/>
  <c r="AI79" i="9"/>
  <c r="AI85" i="9"/>
  <c r="AI94" i="9"/>
  <c r="AI101" i="9"/>
  <c r="AI76" i="9"/>
  <c r="AI108" i="9"/>
  <c r="AI69" i="9"/>
  <c r="AI71" i="9"/>
  <c r="AI109" i="9"/>
  <c r="AI96" i="9"/>
  <c r="AI68" i="9"/>
  <c r="AI110" i="9"/>
  <c r="AI80" i="9"/>
  <c r="AI72" i="9"/>
  <c r="AI67" i="9"/>
  <c r="AI104" i="9"/>
  <c r="AI65" i="9"/>
  <c r="AI62" i="9"/>
  <c r="AI88" i="9"/>
  <c r="AM67" i="9"/>
  <c r="AM61" i="9"/>
  <c r="AM71" i="9"/>
  <c r="AM110" i="9"/>
  <c r="AM103" i="9"/>
  <c r="AM83" i="9"/>
  <c r="AM108" i="9"/>
  <c r="AM80" i="9"/>
  <c r="AM65" i="9"/>
  <c r="AM88" i="9"/>
  <c r="AM72" i="9"/>
  <c r="AM85" i="9"/>
  <c r="AM66" i="9"/>
  <c r="AM113" i="9"/>
  <c r="AM106" i="9"/>
  <c r="AM91" i="9"/>
  <c r="AM112" i="9"/>
  <c r="AM94" i="9"/>
  <c r="AM69" i="9"/>
  <c r="AM92" i="9"/>
  <c r="AM75" i="9"/>
  <c r="AM104" i="9"/>
  <c r="AM90" i="9"/>
  <c r="AM102" i="9"/>
  <c r="AM79" i="9"/>
  <c r="AM76" i="9"/>
  <c r="AM82" i="9"/>
  <c r="AM78" i="9"/>
  <c r="AM81" i="9"/>
  <c r="AM98" i="9"/>
  <c r="AM74" i="9"/>
  <c r="AM73" i="9"/>
  <c r="AM93" i="9"/>
  <c r="AM111" i="9"/>
  <c r="AM105" i="9"/>
  <c r="AM68" i="9"/>
  <c r="AM97" i="9"/>
  <c r="AM96" i="9"/>
  <c r="AM63" i="9"/>
  <c r="AM99" i="9"/>
  <c r="AM107" i="9"/>
  <c r="AM101" i="9"/>
  <c r="AM109" i="9"/>
  <c r="AM62" i="9"/>
  <c r="AQ92" i="9"/>
  <c r="AQ112" i="9"/>
  <c r="AQ98" i="9"/>
  <c r="AQ96" i="9"/>
  <c r="AQ74" i="9"/>
  <c r="AQ93" i="9"/>
  <c r="AQ65" i="9"/>
  <c r="AQ81" i="9"/>
  <c r="AQ67" i="9"/>
  <c r="AQ80" i="9"/>
  <c r="AQ109" i="9"/>
  <c r="AQ113" i="9"/>
  <c r="AQ91" i="9"/>
  <c r="AQ110" i="9"/>
  <c r="AQ90" i="9"/>
  <c r="AQ103" i="9"/>
  <c r="AQ101" i="9"/>
  <c r="AQ63" i="9"/>
  <c r="AQ72" i="9"/>
  <c r="AQ61" i="9"/>
  <c r="AQ111" i="9"/>
  <c r="AQ108" i="9"/>
  <c r="AQ104" i="9"/>
  <c r="AQ94" i="9"/>
  <c r="AQ105" i="9"/>
  <c r="AQ106" i="9"/>
  <c r="AQ83" i="9"/>
  <c r="AQ75" i="9"/>
  <c r="AQ88" i="9"/>
  <c r="AQ82" i="9"/>
  <c r="AQ102" i="9"/>
  <c r="AQ79" i="9"/>
  <c r="AQ69" i="9"/>
  <c r="AQ71" i="9"/>
  <c r="AQ76" i="9"/>
  <c r="AQ73" i="9"/>
  <c r="AQ107" i="9"/>
  <c r="AQ97" i="9"/>
  <c r="AQ85" i="9"/>
  <c r="AQ66" i="9"/>
  <c r="AQ99" i="9"/>
  <c r="AQ68" i="9"/>
  <c r="AQ78" i="9"/>
  <c r="AQ62" i="9"/>
  <c r="H110" i="9"/>
  <c r="H104" i="9"/>
  <c r="H78" i="9"/>
  <c r="H91" i="9"/>
  <c r="H68" i="9"/>
  <c r="H92" i="9"/>
  <c r="H96" i="9"/>
  <c r="H74" i="9"/>
  <c r="H75" i="9"/>
  <c r="H71" i="9"/>
  <c r="H105" i="9"/>
  <c r="H109" i="9"/>
  <c r="H82" i="9"/>
  <c r="H98" i="9"/>
  <c r="H99" i="9"/>
  <c r="H101" i="9"/>
  <c r="H79" i="9"/>
  <c r="H88" i="9"/>
  <c r="H73" i="9"/>
  <c r="H97" i="9"/>
  <c r="H111" i="9"/>
  <c r="H63" i="9"/>
  <c r="H93" i="9"/>
  <c r="H80" i="9"/>
  <c r="H113" i="9"/>
  <c r="H102" i="9"/>
  <c r="H108" i="9"/>
  <c r="H83" i="9"/>
  <c r="H94" i="9"/>
  <c r="H112" i="9"/>
  <c r="H67" i="9"/>
  <c r="H69" i="9"/>
  <c r="H106" i="9"/>
  <c r="H85" i="9"/>
  <c r="H65" i="9"/>
  <c r="H107" i="9"/>
  <c r="H81" i="9"/>
  <c r="H61" i="9"/>
  <c r="H90" i="9"/>
  <c r="H62" i="9"/>
  <c r="H66" i="9"/>
  <c r="H72" i="9"/>
  <c r="H103" i="9"/>
  <c r="T65" i="9"/>
  <c r="T106" i="9"/>
  <c r="T98" i="9"/>
  <c r="T78" i="9"/>
  <c r="T92" i="9"/>
  <c r="T68" i="9"/>
  <c r="T104" i="9"/>
  <c r="T85" i="9"/>
  <c r="T79" i="9"/>
  <c r="T91" i="9"/>
  <c r="T108" i="9"/>
  <c r="T112" i="9"/>
  <c r="T90" i="9"/>
  <c r="T109" i="9"/>
  <c r="T74" i="9"/>
  <c r="T102" i="9"/>
  <c r="T83" i="9"/>
  <c r="T66" i="9"/>
  <c r="T71" i="9"/>
  <c r="T75" i="9"/>
  <c r="T110" i="9"/>
  <c r="T105" i="9"/>
  <c r="T107" i="9"/>
  <c r="T82" i="9"/>
  <c r="T103" i="9"/>
  <c r="T111" i="9"/>
  <c r="T88" i="9"/>
  <c r="T99" i="9"/>
  <c r="T73" i="9"/>
  <c r="T76" i="9"/>
  <c r="T113" i="9"/>
  <c r="T93" i="9"/>
  <c r="T62" i="9"/>
  <c r="T72" i="9"/>
  <c r="T96" i="9"/>
  <c r="T61" i="9"/>
  <c r="T63" i="9"/>
  <c r="T81" i="9"/>
  <c r="T97" i="9"/>
  <c r="T69" i="9"/>
  <c r="T67" i="9"/>
  <c r="T94" i="9"/>
  <c r="T80" i="9"/>
  <c r="T101" i="9"/>
  <c r="AF74" i="9"/>
  <c r="AF66" i="9"/>
  <c r="AF110" i="9"/>
  <c r="AF105" i="9"/>
  <c r="AF99" i="9"/>
  <c r="AF78" i="9"/>
  <c r="AF113" i="9"/>
  <c r="AF94" i="9"/>
  <c r="AF91" i="9"/>
  <c r="AF76" i="9"/>
  <c r="AF92" i="9"/>
  <c r="AF61" i="9"/>
  <c r="AF112" i="9"/>
  <c r="AF97" i="9"/>
  <c r="AF90" i="9"/>
  <c r="AF111" i="9"/>
  <c r="AF104" i="9"/>
  <c r="AF79" i="9"/>
  <c r="AF63" i="9"/>
  <c r="AF81" i="9"/>
  <c r="AF67" i="9"/>
  <c r="AF72" i="9"/>
  <c r="AF106" i="9"/>
  <c r="AF96" i="9"/>
  <c r="AF108" i="9"/>
  <c r="AF68" i="9"/>
  <c r="AF71" i="9"/>
  <c r="AF62" i="9"/>
  <c r="AF69" i="9"/>
  <c r="AF102" i="9"/>
  <c r="AF107" i="9"/>
  <c r="AF75" i="9"/>
  <c r="AF88" i="9"/>
  <c r="AF65" i="9"/>
  <c r="AF82" i="9"/>
  <c r="AF103" i="9"/>
  <c r="AF73" i="9"/>
  <c r="AF85" i="9"/>
  <c r="AF109" i="9"/>
  <c r="AF98" i="9"/>
  <c r="AF93" i="9"/>
  <c r="AF80" i="9"/>
  <c r="AF83" i="9"/>
  <c r="AF101" i="9"/>
  <c r="AR65" i="9"/>
  <c r="AR67" i="9"/>
  <c r="AR103" i="9"/>
  <c r="AR78" i="9"/>
  <c r="AR108" i="9"/>
  <c r="AR80" i="9"/>
  <c r="AR63" i="9"/>
  <c r="AR94" i="9"/>
  <c r="AR88" i="9"/>
  <c r="AR81" i="9"/>
  <c r="AR62" i="9"/>
  <c r="AR106" i="9"/>
  <c r="AR109" i="9"/>
  <c r="AR90" i="9"/>
  <c r="AR111" i="9"/>
  <c r="AR98" i="9"/>
  <c r="AR104" i="9"/>
  <c r="AR96" i="9"/>
  <c r="AR74" i="9"/>
  <c r="AR69" i="9"/>
  <c r="AR110" i="9"/>
  <c r="AR101" i="9"/>
  <c r="AR102" i="9"/>
  <c r="AR112" i="9"/>
  <c r="AR79" i="9"/>
  <c r="AR105" i="9"/>
  <c r="AR107" i="9"/>
  <c r="AR68" i="9"/>
  <c r="AR92" i="9"/>
  <c r="AR66" i="9"/>
  <c r="AR71" i="9"/>
  <c r="AR85" i="9"/>
  <c r="AR113" i="9"/>
  <c r="AR83" i="9"/>
  <c r="AR72" i="9"/>
  <c r="AR97" i="9"/>
  <c r="AR76" i="9"/>
  <c r="AR75" i="9"/>
  <c r="AR99" i="9"/>
  <c r="AR73" i="9"/>
  <c r="AR93" i="9"/>
  <c r="AR91" i="9"/>
  <c r="AR61" i="9"/>
  <c r="AR82" i="9"/>
  <c r="M66" i="9"/>
  <c r="M110" i="9"/>
  <c r="M96" i="9"/>
  <c r="M93" i="9"/>
  <c r="M105" i="9"/>
  <c r="M94" i="9"/>
  <c r="M67" i="9"/>
  <c r="M99" i="9"/>
  <c r="M78" i="9"/>
  <c r="M79" i="9"/>
  <c r="M75" i="9"/>
  <c r="M109" i="9"/>
  <c r="M101" i="9"/>
  <c r="M97" i="9"/>
  <c r="M103" i="9"/>
  <c r="M72" i="9"/>
  <c r="M92" i="9"/>
  <c r="M80" i="9"/>
  <c r="M61" i="9"/>
  <c r="M83" i="9"/>
  <c r="M107" i="9"/>
  <c r="M88" i="9"/>
  <c r="M91" i="9"/>
  <c r="M82" i="9"/>
  <c r="M74" i="9"/>
  <c r="M104" i="9"/>
  <c r="M81" i="9"/>
  <c r="M85" i="9"/>
  <c r="M90" i="9"/>
  <c r="M112" i="9"/>
  <c r="M62" i="9"/>
  <c r="M73" i="9"/>
  <c r="M113" i="9"/>
  <c r="M106" i="9"/>
  <c r="M65" i="9"/>
  <c r="M63" i="9"/>
  <c r="M111" i="9"/>
  <c r="M98" i="9"/>
  <c r="M71" i="9"/>
  <c r="M68" i="9"/>
  <c r="M108" i="9"/>
  <c r="M69" i="9"/>
  <c r="M102" i="9"/>
  <c r="U66" i="9"/>
  <c r="U92" i="9"/>
  <c r="U63" i="9"/>
  <c r="U109" i="9"/>
  <c r="U96" i="9"/>
  <c r="U99" i="9"/>
  <c r="U76" i="9"/>
  <c r="U97" i="9"/>
  <c r="U72" i="9"/>
  <c r="U98" i="9"/>
  <c r="U91" i="9"/>
  <c r="U71" i="9"/>
  <c r="U68" i="9"/>
  <c r="U113" i="9"/>
  <c r="U101" i="9"/>
  <c r="U102" i="9"/>
  <c r="U81" i="9"/>
  <c r="U75" i="9"/>
  <c r="U103" i="9"/>
  <c r="U94" i="9"/>
  <c r="U73" i="9"/>
  <c r="U74" i="9"/>
  <c r="U69" i="9"/>
  <c r="U83" i="9"/>
  <c r="U112" i="9"/>
  <c r="U93" i="9"/>
  <c r="U82" i="9"/>
  <c r="U111" i="9"/>
  <c r="U90" i="9"/>
  <c r="U104" i="9"/>
  <c r="U88" i="9"/>
  <c r="U79" i="9"/>
  <c r="U107" i="9"/>
  <c r="U80" i="9"/>
  <c r="U110" i="9"/>
  <c r="U85" i="9"/>
  <c r="U105" i="9"/>
  <c r="U62" i="9"/>
  <c r="U61" i="9"/>
  <c r="U106" i="9"/>
  <c r="U108" i="9"/>
  <c r="U67" i="9"/>
  <c r="U78" i="9"/>
  <c r="U65" i="9"/>
  <c r="AC78" i="9"/>
  <c r="AC69" i="9"/>
  <c r="AC63" i="9"/>
  <c r="AC109" i="9"/>
  <c r="AC101" i="9"/>
  <c r="AC88" i="9"/>
  <c r="AC106" i="9"/>
  <c r="AC91" i="9"/>
  <c r="AC67" i="9"/>
  <c r="AC94" i="9"/>
  <c r="AC82" i="9"/>
  <c r="AC68" i="9"/>
  <c r="AC75" i="9"/>
  <c r="AC71" i="9"/>
  <c r="AC113" i="9"/>
  <c r="AC104" i="9"/>
  <c r="AC93" i="9"/>
  <c r="AC111" i="9"/>
  <c r="AC98" i="9"/>
  <c r="AC72" i="9"/>
  <c r="AC99" i="9"/>
  <c r="AC103" i="9"/>
  <c r="AC74" i="9"/>
  <c r="AC112" i="9"/>
  <c r="AC80" i="9"/>
  <c r="AC110" i="9"/>
  <c r="AC81" i="9"/>
  <c r="AC85" i="9"/>
  <c r="AC92" i="9"/>
  <c r="AC65" i="9"/>
  <c r="AC107" i="9"/>
  <c r="AC76" i="9"/>
  <c r="AC73" i="9"/>
  <c r="AC108" i="9"/>
  <c r="AC61" i="9"/>
  <c r="AC96" i="9"/>
  <c r="AC62" i="9"/>
  <c r="AC102" i="9"/>
  <c r="AC79" i="9"/>
  <c r="AC66" i="9"/>
  <c r="AC97" i="9"/>
  <c r="AC90" i="9"/>
  <c r="AC83" i="9"/>
  <c r="AC105" i="9"/>
  <c r="AG99" i="9"/>
  <c r="AG71" i="9"/>
  <c r="AG75" i="9"/>
  <c r="AG113" i="9"/>
  <c r="AG101" i="9"/>
  <c r="AG103" i="9"/>
  <c r="AG76" i="9"/>
  <c r="AG102" i="9"/>
  <c r="AG72" i="9"/>
  <c r="AG110" i="9"/>
  <c r="AG63" i="9"/>
  <c r="AG94" i="9"/>
  <c r="AG109" i="9"/>
  <c r="AG96" i="9"/>
  <c r="AG93" i="9"/>
  <c r="AG112" i="9"/>
  <c r="AG90" i="9"/>
  <c r="AG67" i="9"/>
  <c r="AG105" i="9"/>
  <c r="AG91" i="9"/>
  <c r="AG82" i="9"/>
  <c r="AG69" i="9"/>
  <c r="AG111" i="9"/>
  <c r="AG108" i="9"/>
  <c r="AG62" i="9"/>
  <c r="AG78" i="9"/>
  <c r="AG66" i="9"/>
  <c r="AG104" i="9"/>
  <c r="AG81" i="9"/>
  <c r="AG80" i="9"/>
  <c r="AG92" i="9"/>
  <c r="AG74" i="9"/>
  <c r="AG68" i="9"/>
  <c r="AG85" i="9"/>
  <c r="AG107" i="9"/>
  <c r="AG97" i="9"/>
  <c r="AG65" i="9"/>
  <c r="AG73" i="9"/>
  <c r="AG106" i="9"/>
  <c r="AG79" i="9"/>
  <c r="AG88" i="9"/>
  <c r="AG98" i="9"/>
  <c r="AG83" i="9"/>
  <c r="AG61" i="9"/>
  <c r="AK78" i="9"/>
  <c r="AK69" i="9"/>
  <c r="AK80" i="9"/>
  <c r="AK66" i="9"/>
  <c r="AK109" i="9"/>
  <c r="AK101" i="9"/>
  <c r="AK93" i="9"/>
  <c r="AK110" i="9"/>
  <c r="AK82" i="9"/>
  <c r="AK67" i="9"/>
  <c r="AK94" i="9"/>
  <c r="AK92" i="9"/>
  <c r="AK83" i="9"/>
  <c r="AK61" i="9"/>
  <c r="AK105" i="9"/>
  <c r="AK96" i="9"/>
  <c r="AK88" i="9"/>
  <c r="AK111" i="9"/>
  <c r="AK79" i="9"/>
  <c r="AK62" i="9"/>
  <c r="AK74" i="9"/>
  <c r="AK97" i="9"/>
  <c r="AK102" i="9"/>
  <c r="AK107" i="9"/>
  <c r="AK108" i="9"/>
  <c r="AK71" i="9"/>
  <c r="AK104" i="9"/>
  <c r="AK76" i="9"/>
  <c r="AK72" i="9"/>
  <c r="AK85" i="9"/>
  <c r="AK65" i="9"/>
  <c r="AK73" i="9"/>
  <c r="AK113" i="9"/>
  <c r="AK98" i="9"/>
  <c r="AK103" i="9"/>
  <c r="AK90" i="9"/>
  <c r="AK106" i="9"/>
  <c r="AK91" i="9"/>
  <c r="AK112" i="9"/>
  <c r="AK75" i="9"/>
  <c r="AK68" i="9"/>
  <c r="AK63" i="9"/>
  <c r="AK99" i="9"/>
  <c r="AK81" i="9"/>
  <c r="AO82" i="9"/>
  <c r="AO111" i="9"/>
  <c r="AO96" i="9"/>
  <c r="AO98" i="9"/>
  <c r="AO81" i="9"/>
  <c r="AO92" i="9"/>
  <c r="AO67" i="9"/>
  <c r="AO97" i="9"/>
  <c r="AO80" i="9"/>
  <c r="AO66" i="9"/>
  <c r="AO75" i="9"/>
  <c r="AO105" i="9"/>
  <c r="AO101" i="9"/>
  <c r="AO88" i="9"/>
  <c r="AO106" i="9"/>
  <c r="AO72" i="9"/>
  <c r="AO102" i="9"/>
  <c r="AO83" i="9"/>
  <c r="AO69" i="9"/>
  <c r="AO71" i="9"/>
  <c r="AO113" i="9"/>
  <c r="AO112" i="9"/>
  <c r="AO76" i="9"/>
  <c r="AO62" i="9"/>
  <c r="AO85" i="9"/>
  <c r="AO63" i="9"/>
  <c r="AO65" i="9"/>
  <c r="AO109" i="9"/>
  <c r="AO107" i="9"/>
  <c r="AO103" i="9"/>
  <c r="AO110" i="9"/>
  <c r="AO61" i="9"/>
  <c r="AO68" i="9"/>
  <c r="AO94" i="9"/>
  <c r="AO99" i="9"/>
  <c r="AO104" i="9"/>
  <c r="AO74" i="9"/>
  <c r="AO73" i="9"/>
  <c r="AO90" i="9"/>
  <c r="AO91" i="9"/>
  <c r="AO78" i="9"/>
  <c r="AO108" i="9"/>
  <c r="AO79" i="9"/>
  <c r="AO93" i="9"/>
  <c r="AS74" i="9"/>
  <c r="AS66" i="9"/>
  <c r="AS98" i="9"/>
  <c r="AS63" i="9"/>
  <c r="AS110" i="9"/>
  <c r="AS96" i="9"/>
  <c r="AS81" i="9"/>
  <c r="AS108" i="9"/>
  <c r="AS94" i="9"/>
  <c r="AS72" i="9"/>
  <c r="AS82" i="9"/>
  <c r="AS80" i="9"/>
  <c r="AS61" i="9"/>
  <c r="AS83" i="9"/>
  <c r="AS113" i="9"/>
  <c r="AS107" i="9"/>
  <c r="AS97" i="9"/>
  <c r="AS76" i="9"/>
  <c r="AS102" i="9"/>
  <c r="AS91" i="9"/>
  <c r="AS67" i="9"/>
  <c r="AS79" i="9"/>
  <c r="AS75" i="9"/>
  <c r="AS78" i="9"/>
  <c r="AS109" i="9"/>
  <c r="AS93" i="9"/>
  <c r="AS103" i="9"/>
  <c r="AS62" i="9"/>
  <c r="AS68" i="9"/>
  <c r="AS71" i="9"/>
  <c r="AS101" i="9"/>
  <c r="AS112" i="9"/>
  <c r="AS73" i="9"/>
  <c r="AS90" i="9"/>
  <c r="AS106" i="9"/>
  <c r="AS88" i="9"/>
  <c r="AS92" i="9"/>
  <c r="AS99" i="9"/>
  <c r="AS65" i="9"/>
  <c r="AS85" i="9"/>
  <c r="AS111" i="9"/>
  <c r="AS105" i="9"/>
  <c r="AS104" i="9"/>
  <c r="AS69" i="9"/>
</calcChain>
</file>

<file path=xl/sharedStrings.xml><?xml version="1.0" encoding="utf-8"?>
<sst xmlns="http://schemas.openxmlformats.org/spreadsheetml/2006/main" count="331" uniqueCount="144">
  <si>
    <t>Date</t>
  </si>
  <si>
    <t>07/11</t>
  </si>
  <si>
    <t>08/11</t>
  </si>
  <si>
    <t>09/11</t>
  </si>
  <si>
    <t>10/11</t>
  </si>
  <si>
    <t>11/11</t>
  </si>
  <si>
    <t>12/11</t>
  </si>
  <si>
    <t>01/12</t>
  </si>
  <si>
    <t>02/12</t>
  </si>
  <si>
    <t>03/12</t>
  </si>
  <si>
    <t>04/12</t>
  </si>
  <si>
    <t>05/12</t>
  </si>
  <si>
    <t>06/12</t>
  </si>
  <si>
    <t>Annual Total</t>
  </si>
  <si>
    <t>07/12</t>
  </si>
  <si>
    <t>08/12</t>
  </si>
  <si>
    <t>09/12</t>
  </si>
  <si>
    <t>10/12</t>
  </si>
  <si>
    <t>11/12</t>
  </si>
  <si>
    <t>12/12</t>
  </si>
  <si>
    <t>01/13</t>
  </si>
  <si>
    <t>02/13</t>
  </si>
  <si>
    <t>03/13</t>
  </si>
  <si>
    <t>04/13</t>
  </si>
  <si>
    <t>05/13</t>
  </si>
  <si>
    <t>06/13</t>
  </si>
  <si>
    <t>07/13</t>
  </si>
  <si>
    <t>08/13</t>
  </si>
  <si>
    <t>09/13</t>
  </si>
  <si>
    <t>10/13</t>
  </si>
  <si>
    <t>11/13</t>
  </si>
  <si>
    <t>12/13</t>
  </si>
  <si>
    <t>01/14</t>
  </si>
  <si>
    <t>02/14</t>
  </si>
  <si>
    <t>03/14</t>
  </si>
  <si>
    <t>04/14</t>
  </si>
  <si>
    <t>05/14</t>
  </si>
  <si>
    <t>06/14</t>
  </si>
  <si>
    <t>07/14</t>
  </si>
  <si>
    <t>08/14</t>
  </si>
  <si>
    <t>09/14</t>
  </si>
  <si>
    <t>10/14</t>
  </si>
  <si>
    <t>11/14</t>
  </si>
  <si>
    <t>12/14</t>
  </si>
  <si>
    <t>ACADEMIC INSTRUCTION CTR</t>
  </si>
  <si>
    <t>ARNTZEN</t>
  </si>
  <si>
    <t>BIOLOGY BUILDING</t>
  </si>
  <si>
    <t>BOND HALL</t>
  </si>
  <si>
    <t>CARVER GYM</t>
  </si>
  <si>
    <t xml:space="preserve">CHEMISTRY BUILDING </t>
  </si>
  <si>
    <t xml:space="preserve">COLLEGE HALL </t>
  </si>
  <si>
    <t>COMMISSARY</t>
  </si>
  <si>
    <t xml:space="preserve">COMMUNICATIONS </t>
  </si>
  <si>
    <t>ENGINEERING TECH</t>
  </si>
  <si>
    <t>ENVIRONMENTAL CTR.</t>
  </si>
  <si>
    <t>FAIRHAVEN ACADEMIC (32.0%)</t>
  </si>
  <si>
    <t xml:space="preserve">FINE ARTS </t>
  </si>
  <si>
    <t xml:space="preserve">HAGGARD </t>
  </si>
  <si>
    <t>HUMANITIES</t>
  </si>
  <si>
    <t xml:space="preserve">MILLER HALL </t>
  </si>
  <si>
    <t xml:space="preserve">OLD MAIN </t>
  </si>
  <si>
    <t>PARKS HALL</t>
  </si>
  <si>
    <t xml:space="preserve">PERFORMING ARTS </t>
  </si>
  <si>
    <t>SMATE (SCI/ED/TECH)</t>
  </si>
  <si>
    <t>WILSON LIBRARY</t>
  </si>
  <si>
    <t>ARNTZEN FOOD FACILITY</t>
  </si>
  <si>
    <t>BUCHANAN TOWERS (#1)</t>
  </si>
  <si>
    <t>EDENS NORTH</t>
  </si>
  <si>
    <t xml:space="preserve">EDENS SOUTH </t>
  </si>
  <si>
    <t>FAIRHAVEN TOWERS</t>
  </si>
  <si>
    <t xml:space="preserve">HIGGINSON </t>
  </si>
  <si>
    <t>HIGHLAND I &amp; II</t>
  </si>
  <si>
    <t>MATHES</t>
  </si>
  <si>
    <t>NASH</t>
  </si>
  <si>
    <t>RDG ALPHA</t>
  </si>
  <si>
    <t>RDG BETA</t>
  </si>
  <si>
    <t>RDG DELTA</t>
  </si>
  <si>
    <t>RDG GAMMA</t>
  </si>
  <si>
    <t>RDG KAPPA</t>
  </si>
  <si>
    <t>RDG OMEGA</t>
  </si>
  <si>
    <t>RDG SIGMA</t>
  </si>
  <si>
    <t xml:space="preserve">RIDGEWAY DINING </t>
  </si>
  <si>
    <t>VIKING COMMONS</t>
  </si>
  <si>
    <t>BOOKSTORE</t>
  </si>
  <si>
    <t>STUDENT RECREATION</t>
  </si>
  <si>
    <t>Labor Cost</t>
  </si>
  <si>
    <t>Natural Gas Cost</t>
  </si>
  <si>
    <t>Total Nat Gas Cost</t>
  </si>
  <si>
    <t>Melded $/Therm</t>
  </si>
  <si>
    <t>FRASER HALL</t>
  </si>
  <si>
    <t>PERFORMING ARTS ADDITION</t>
  </si>
  <si>
    <t>BUCHANAN TOWERS ADDITION</t>
  </si>
  <si>
    <t>VIKING UNION</t>
  </si>
  <si>
    <t>RIDGEWAY COMPLEX</t>
  </si>
  <si>
    <t>Units: Pounds Steam per monthly period</t>
  </si>
  <si>
    <t>Nat Gas (Therms):  07/11</t>
  </si>
  <si>
    <t>TOTAL CAMPUS STEAM USE IN POUNDS</t>
  </si>
  <si>
    <t>Contracts &amp; Equipment</t>
  </si>
  <si>
    <t>Steam Plant Materials</t>
  </si>
  <si>
    <t>Cost Center Labor &amp; Materials</t>
  </si>
  <si>
    <t>EDENS HALL</t>
  </si>
  <si>
    <t>Commodity Unit Cost ($/Mbtu)</t>
  </si>
  <si>
    <t>ENVIRONMENTAL STUDIES</t>
  </si>
  <si>
    <t>01/15</t>
  </si>
  <si>
    <t>02/15</t>
  </si>
  <si>
    <t>03/15</t>
  </si>
  <si>
    <t>EDENS HALL NORTH</t>
  </si>
  <si>
    <t>ACADEMIC INSTRUCTION CENTER</t>
  </si>
  <si>
    <t>ARNTZEN HALL</t>
  </si>
  <si>
    <t>BIOLOGY</t>
  </si>
  <si>
    <t>CAMPUS SERVICES</t>
  </si>
  <si>
    <t>CARVER GYMNASIUM</t>
  </si>
  <si>
    <t>CHEMISTRY</t>
  </si>
  <si>
    <t>COMMUNICATIONS FACILITY</t>
  </si>
  <si>
    <t>no steam use</t>
  </si>
  <si>
    <t>no steam cost</t>
  </si>
  <si>
    <t>ENGINEERING TECHNOLOGY</t>
  </si>
  <si>
    <t>FAIRHAVEN ACADEMIC</t>
  </si>
  <si>
    <t>HAGGARD HALL</t>
  </si>
  <si>
    <t>HIGH STREET HALL</t>
  </si>
  <si>
    <t>PHYSICAL PLANT</t>
  </si>
  <si>
    <t>SMATE</t>
  </si>
  <si>
    <t>STEAM PLANT</t>
  </si>
  <si>
    <t>no steam use (at plant itself)</t>
  </si>
  <si>
    <t>ACADEMIC</t>
  </si>
  <si>
    <t>AUXILIARIES</t>
  </si>
  <si>
    <t>Units: MBTU (Millions of British Thermal Units per monthly period)</t>
  </si>
  <si>
    <t>Units: Cost for MBTUs per monthly period</t>
  </si>
  <si>
    <t>BUCHANAN TOWERS - ORIGINAL</t>
  </si>
  <si>
    <t>FAIRHAVEN COMMONS</t>
  </si>
  <si>
    <t>steam use combined with Fairhaven Towers</t>
  </si>
  <si>
    <t>steam cost combined with Fairhaven Towers</t>
  </si>
  <si>
    <t>MILLER HALL COFFEE SHOP</t>
  </si>
  <si>
    <t>steam use combined with Miller Hall</t>
  </si>
  <si>
    <t>steam cost combined with Miller Hall</t>
  </si>
  <si>
    <t>RIDGEWAY COMMONS</t>
  </si>
  <si>
    <t>Monthly Total $/Mbtu</t>
  </si>
  <si>
    <t>SOFTBALL BUNKER (BUCHANAN OUTSIDE LIGHTING)</t>
  </si>
  <si>
    <t>CARVER ACCESS RD/TRACK LIGHTS</t>
  </si>
  <si>
    <t>no steam use; direct gas service from Cascade Natural Gas</t>
  </si>
  <si>
    <t>no steam cost; direct gas service from Cascade Natural Gas</t>
  </si>
  <si>
    <t>04/15</t>
  </si>
  <si>
    <t>05/15</t>
  </si>
  <si>
    <t>06/15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</si>
</sst>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_);[Red]\(&quot;$&quot;#,##0.00000\)"/>
    <numFmt numFmtId="165" formatCode="#,##0\ ;\(#,##0\)"/>
    <numFmt numFmtId="166" formatCode="[$-409]mmm\-yy;@"/>
    <numFmt numFmtId="167" formatCode="&quot;$&quot;#,##0.00"/>
    <numFmt numFmtId="168" formatCode="0.0"/>
    <numFmt numFmtId="169" formatCode="&quot;$&quot;#,##0"/>
    <numFmt numFmtId="170" formatCode="#,##0.0"/>
    <numFmt numFmtId="171" formatCode="#,##0.0000"/>
    <numFmt numFmtId="172" formatCode="0.00000"/>
  </numFmts>
  <fonts count="10">
    <font>
      <sz val="11"/>
      <color theme="1"/>
      <name val="Calibri"/>
      <family val="2"/>
      <scheme val="minor"/>
    </font>
    <font>
      <sz val="10"/>
      <name val="Univers (WN)"/>
    </font>
    <font>
      <sz val="8"/>
      <name val="Arial"/>
      <family val="2"/>
    </font>
    <font>
      <sz val="6"/>
      <name val="Univers (E1)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6"/>
      <name val="Univers (WN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3" fillId="0" borderId="0"/>
    <xf numFmtId="9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6" fillId="0" borderId="0" applyProtection="0"/>
  </cellStyleXfs>
  <cellXfs count="45">
    <xf numFmtId="0" fontId="0" fillId="0" borderId="0" xfId="0"/>
    <xf numFmtId="49" fontId="0" fillId="0" borderId="0" xfId="0" applyNumberFormat="1"/>
    <xf numFmtId="6" fontId="0" fillId="0" borderId="0" xfId="0" applyNumberFormat="1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8" fontId="0" fillId="0" borderId="0" xfId="0" applyNumberFormat="1"/>
    <xf numFmtId="164" fontId="0" fillId="0" borderId="0" xfId="0" applyNumberFormat="1"/>
    <xf numFmtId="165" fontId="2" fillId="0" borderId="0" xfId="2" applyNumberFormat="1" applyFont="1" applyFill="1" applyBorder="1" applyAlignment="1">
      <alignment horizontal="left" textRotation="45" wrapTex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 wrapText="1"/>
    </xf>
    <xf numFmtId="169" fontId="0" fillId="0" borderId="0" xfId="0" applyNumberFormat="1"/>
    <xf numFmtId="3" fontId="5" fillId="0" borderId="0" xfId="0" applyNumberFormat="1" applyFont="1"/>
    <xf numFmtId="3" fontId="7" fillId="0" borderId="0" xfId="7" applyNumberFormat="1" applyFont="1" applyFill="1" applyBorder="1" applyAlignment="1">
      <alignment horizontal="right"/>
    </xf>
    <xf numFmtId="3" fontId="7" fillId="0" borderId="0" xfId="5" applyNumberFormat="1" applyFont="1" applyFill="1" applyAlignment="1" applyProtection="1">
      <alignment horizontal="right"/>
      <protection locked="0"/>
    </xf>
    <xf numFmtId="3" fontId="7" fillId="0" borderId="0" xfId="7" applyNumberFormat="1" applyFont="1" applyFill="1" applyAlignment="1">
      <alignment horizontal="right"/>
    </xf>
    <xf numFmtId="3" fontId="7" fillId="0" borderId="0" xfId="6" applyNumberFormat="1" applyFont="1" applyFill="1" applyAlignment="1" applyProtection="1">
      <alignment horizontal="right"/>
      <protection locked="0"/>
    </xf>
    <xf numFmtId="3" fontId="7" fillId="0" borderId="0" xfId="7" applyNumberFormat="1" applyFont="1" applyFill="1" applyAlignment="1" applyProtection="1">
      <alignment horizontal="right"/>
      <protection locked="0"/>
    </xf>
    <xf numFmtId="3" fontId="7" fillId="0" borderId="0" xfId="5" applyNumberFormat="1" applyFont="1" applyFill="1" applyBorder="1" applyAlignment="1" applyProtection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169" fontId="7" fillId="0" borderId="0" xfId="2" applyNumberFormat="1" applyFont="1" applyFill="1" applyBorder="1" applyAlignment="1">
      <alignment horizontal="right" wrapText="1"/>
    </xf>
    <xf numFmtId="169" fontId="7" fillId="0" borderId="0" xfId="2" applyNumberFormat="1" applyFont="1" applyBorder="1" applyAlignment="1">
      <alignment horizontal="right" wrapText="1"/>
    </xf>
    <xf numFmtId="165" fontId="2" fillId="2" borderId="0" xfId="2" applyNumberFormat="1" applyFont="1" applyFill="1" applyBorder="1" applyAlignment="1">
      <alignment horizontal="left" textRotation="45" wrapText="1"/>
    </xf>
    <xf numFmtId="38" fontId="2" fillId="2" borderId="0" xfId="4" applyNumberFormat="1" applyFont="1" applyFill="1" applyBorder="1" applyAlignment="1">
      <alignment horizontal="left" textRotation="45" wrapText="1"/>
    </xf>
    <xf numFmtId="165" fontId="2" fillId="0" borderId="0" xfId="2" applyNumberFormat="1" applyFont="1" applyBorder="1" applyAlignment="1">
      <alignment horizontal="left" textRotation="45" wrapText="1"/>
    </xf>
    <xf numFmtId="164" fontId="0" fillId="0" borderId="0" xfId="0" applyNumberFormat="1" applyBorder="1"/>
    <xf numFmtId="8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right" wrapText="1"/>
    </xf>
    <xf numFmtId="166" fontId="8" fillId="0" borderId="0" xfId="0" applyNumberFormat="1" applyFont="1"/>
    <xf numFmtId="0" fontId="0" fillId="0" borderId="0" xfId="0" applyFill="1"/>
    <xf numFmtId="43" fontId="0" fillId="0" borderId="0" xfId="5" applyFont="1" applyFill="1"/>
    <xf numFmtId="0" fontId="0" fillId="0" borderId="0" xfId="0" applyAlignment="1">
      <alignment wrapText="1"/>
    </xf>
    <xf numFmtId="170" fontId="0" fillId="0" borderId="0" xfId="0" applyNumberFormat="1"/>
    <xf numFmtId="16" fontId="0" fillId="0" borderId="0" xfId="0" applyNumberFormat="1"/>
    <xf numFmtId="169" fontId="0" fillId="0" borderId="0" xfId="0" applyNumberFormat="1" applyFill="1"/>
    <xf numFmtId="169" fontId="0" fillId="0" borderId="0" xfId="5" applyNumberFormat="1" applyFont="1" applyFill="1"/>
    <xf numFmtId="170" fontId="0" fillId="3" borderId="0" xfId="0" applyNumberFormat="1" applyFill="1"/>
    <xf numFmtId="170" fontId="0" fillId="3" borderId="0" xfId="0" applyNumberFormat="1" applyFill="1" applyAlignment="1">
      <alignment horizontal="left"/>
    </xf>
    <xf numFmtId="0" fontId="9" fillId="0" borderId="0" xfId="0" applyFont="1"/>
    <xf numFmtId="172" fontId="0" fillId="0" borderId="0" xfId="0" applyNumberFormat="1"/>
    <xf numFmtId="170" fontId="0" fillId="0" borderId="0" xfId="0" applyNumberFormat="1" applyFill="1"/>
    <xf numFmtId="171" fontId="0" fillId="0" borderId="0" xfId="0" applyNumberFormat="1"/>
  </cellXfs>
  <cellStyles count="8">
    <cellStyle name="Comma" xfId="5" builtinId="3"/>
    <cellStyle name="Comma 2" xfId="4"/>
    <cellStyle name="Currency" xfId="6" builtinId="4"/>
    <cellStyle name="Normal" xfId="0" builtinId="0"/>
    <cellStyle name="Normal 2" xfId="1"/>
    <cellStyle name="Normal_ELEC" xfId="2"/>
    <cellStyle name="Percent 2" xfId="3"/>
    <cellStyle name="Utility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"/>
  <sheetViews>
    <sheetView topLeftCell="A16" workbookViewId="0">
      <selection activeCell="L52" sqref="L52"/>
    </sheetView>
  </sheetViews>
  <sheetFormatPr defaultRowHeight="15"/>
  <cols>
    <col min="1" max="1" width="12.140625" style="1" bestFit="1" customWidth="1"/>
    <col min="2" max="2" width="14.140625" bestFit="1" customWidth="1"/>
    <col min="3" max="3" width="12.7109375" bestFit="1" customWidth="1"/>
    <col min="4" max="4" width="10" bestFit="1" customWidth="1"/>
    <col min="5" max="5" width="13" customWidth="1"/>
    <col min="6" max="6" width="13.28515625" customWidth="1"/>
    <col min="7" max="7" width="13.85546875" bestFit="1" customWidth="1"/>
    <col min="8" max="8" width="20.5703125" bestFit="1" customWidth="1"/>
    <col min="9" max="9" width="16.28515625" bestFit="1" customWidth="1"/>
    <col min="10" max="10" width="7.85546875" bestFit="1" customWidth="1"/>
    <col min="11" max="11" width="17.42578125" bestFit="1" customWidth="1"/>
    <col min="12" max="12" width="12.42578125" customWidth="1"/>
    <col min="13" max="13" width="24.42578125" customWidth="1"/>
    <col min="14" max="14" width="11.28515625" customWidth="1"/>
    <col min="15" max="15" width="10.85546875" customWidth="1"/>
    <col min="16" max="16" width="11.7109375" customWidth="1"/>
    <col min="17" max="17" width="10.85546875" bestFit="1" customWidth="1"/>
  </cols>
  <sheetData>
    <row r="1" spans="1:67" ht="63" customHeight="1">
      <c r="A1" s="1" t="s">
        <v>0</v>
      </c>
      <c r="B1" t="s">
        <v>86</v>
      </c>
      <c r="C1" s="21" t="s">
        <v>85</v>
      </c>
      <c r="D1" s="30" t="s">
        <v>98</v>
      </c>
      <c r="E1" s="11" t="s">
        <v>99</v>
      </c>
      <c r="F1" s="11" t="s">
        <v>97</v>
      </c>
      <c r="G1" s="11" t="s">
        <v>87</v>
      </c>
      <c r="L1" s="34" t="s">
        <v>101</v>
      </c>
      <c r="M1" s="21" t="s">
        <v>88</v>
      </c>
      <c r="N1" s="22">
        <v>5517.8333333333339</v>
      </c>
      <c r="O1" s="22">
        <v>5517.8333333333339</v>
      </c>
      <c r="P1" s="23">
        <v>5517.8333333333339</v>
      </c>
      <c r="Q1" s="22">
        <v>5517.8333333333339</v>
      </c>
      <c r="R1" s="22">
        <v>5517.8333333333339</v>
      </c>
      <c r="S1" s="23">
        <v>5517.8333333333339</v>
      </c>
      <c r="T1" s="22">
        <v>5517.8333333333339</v>
      </c>
      <c r="U1" s="22">
        <v>5517.8333333333339</v>
      </c>
      <c r="V1" s="22">
        <v>5517.8333333333339</v>
      </c>
      <c r="W1" s="22">
        <v>5517.8333333333339</v>
      </c>
      <c r="X1" s="22">
        <v>5517.8333333333339</v>
      </c>
      <c r="Y1" s="22">
        <v>5517.8333333333339</v>
      </c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24"/>
      <c r="AW1" s="24"/>
      <c r="AX1" s="25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26"/>
      <c r="BN1" s="26"/>
      <c r="BO1" s="8"/>
    </row>
    <row r="2" spans="1:67">
      <c r="A2" s="1" t="s">
        <v>1</v>
      </c>
      <c r="B2" s="12">
        <v>43307.67</v>
      </c>
      <c r="C2" s="22">
        <v>58173.868833333334</v>
      </c>
      <c r="D2" s="22">
        <v>1822.8125</v>
      </c>
      <c r="E2" s="22">
        <v>813.06166666666661</v>
      </c>
      <c r="F2" s="22">
        <v>4380.666666666667</v>
      </c>
      <c r="G2" s="2">
        <f>SUM(B2:E2)</f>
        <v>104117.41299999999</v>
      </c>
      <c r="H2" s="2"/>
      <c r="I2" s="2"/>
      <c r="J2" s="3"/>
      <c r="K2" s="2"/>
      <c r="L2" s="27">
        <f>B2/EnergyUseSteamPlant!B2*10</f>
        <v>5.7420474132216057</v>
      </c>
      <c r="M2" s="27">
        <f>G2/EnergyUseSteamPlant!B2</f>
        <v>1.380464758293336</v>
      </c>
      <c r="N2" s="28"/>
      <c r="O2" s="28"/>
      <c r="P2" s="28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</row>
    <row r="3" spans="1:67">
      <c r="A3" s="1" t="s">
        <v>2</v>
      </c>
      <c r="B3" s="12">
        <v>35848.689999999995</v>
      </c>
      <c r="C3" s="22">
        <v>58173.868833333334</v>
      </c>
      <c r="D3" s="22">
        <v>1822.8125</v>
      </c>
      <c r="E3" s="22">
        <v>813.06166666666661</v>
      </c>
      <c r="F3" s="22">
        <v>4380.666666666667</v>
      </c>
      <c r="G3" s="2">
        <f t="shared" ref="G3:G46" si="0">SUM(B3:E3)</f>
        <v>96658.43299999999</v>
      </c>
      <c r="H3" s="2"/>
      <c r="I3" s="2"/>
      <c r="J3" s="3"/>
      <c r="K3" s="2"/>
      <c r="L3" s="27">
        <f>B3/EnergyUseSteamPlant!B3*10</f>
        <v>5.843212009584196</v>
      </c>
      <c r="M3" s="27">
        <f>G3/EnergyUseSteamPlant!B3</f>
        <v>1.5754988997734347</v>
      </c>
      <c r="N3" s="28"/>
      <c r="O3" s="28"/>
      <c r="P3" s="28"/>
      <c r="Q3" s="28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</row>
    <row r="4" spans="1:67">
      <c r="A4" s="1" t="s">
        <v>3</v>
      </c>
      <c r="B4" s="12">
        <v>46006.94</v>
      </c>
      <c r="C4" s="23">
        <v>58173.868833333334</v>
      </c>
      <c r="D4" s="23">
        <v>1822.8125</v>
      </c>
      <c r="E4" s="23">
        <v>813.06166666666661</v>
      </c>
      <c r="F4" s="23">
        <v>4380.666666666667</v>
      </c>
      <c r="G4" s="2">
        <f t="shared" si="0"/>
        <v>106816.683</v>
      </c>
      <c r="H4" s="2"/>
      <c r="I4" s="2"/>
      <c r="J4" s="3"/>
      <c r="K4" s="2"/>
      <c r="L4" s="27">
        <f>B4/EnergyUseSteamPlant!B4*10</f>
        <v>5.3852116303024635</v>
      </c>
      <c r="M4" s="27">
        <f>G4/EnergyUseSteamPlant!B4</f>
        <v>1.2503123302743704</v>
      </c>
      <c r="N4" s="28"/>
      <c r="O4" s="28"/>
      <c r="P4" s="28"/>
      <c r="Q4" s="28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</row>
    <row r="5" spans="1:67">
      <c r="A5" s="1" t="s">
        <v>4</v>
      </c>
      <c r="B5" s="12">
        <v>94545.709999999992</v>
      </c>
      <c r="C5" s="22">
        <v>58173.868833333334</v>
      </c>
      <c r="D5" s="22">
        <v>1822.8125</v>
      </c>
      <c r="E5" s="22">
        <v>813.06166666666661</v>
      </c>
      <c r="F5" s="22">
        <v>4380.666666666667</v>
      </c>
      <c r="G5" s="2">
        <f t="shared" si="0"/>
        <v>155355.45300000001</v>
      </c>
      <c r="H5" s="2"/>
      <c r="I5" s="2"/>
      <c r="J5" s="3"/>
      <c r="K5" s="2"/>
      <c r="L5" s="27">
        <f>B5/EnergyUseSteamPlant!B5*10</f>
        <v>4.8990460546769743</v>
      </c>
      <c r="M5" s="7">
        <f>G5/EnergyUseSteamPlant!B5</f>
        <v>0.80500058552863396</v>
      </c>
      <c r="N5" s="6"/>
      <c r="O5" s="6"/>
      <c r="P5" s="6"/>
      <c r="Q5" s="6"/>
    </row>
    <row r="6" spans="1:67">
      <c r="A6" s="1" t="s">
        <v>5</v>
      </c>
      <c r="B6" s="12">
        <v>124655.96999999999</v>
      </c>
      <c r="C6" s="22">
        <v>58173.868833333334</v>
      </c>
      <c r="D6" s="22">
        <v>1822.8125</v>
      </c>
      <c r="E6" s="22">
        <v>813.06166666666661</v>
      </c>
      <c r="F6" s="22">
        <v>4380.666666666667</v>
      </c>
      <c r="G6" s="2">
        <f t="shared" si="0"/>
        <v>185465.71299999999</v>
      </c>
      <c r="H6" s="2"/>
      <c r="I6" s="2"/>
      <c r="J6" s="3"/>
      <c r="K6" s="2"/>
      <c r="L6" s="27">
        <f>B6/EnergyUseSteamPlant!B6*10</f>
        <v>4.7311898192252073</v>
      </c>
      <c r="M6" s="7">
        <f>G6/EnergyUseSteamPlant!B6</f>
        <v>0.70391614068780195</v>
      </c>
      <c r="N6" s="6"/>
      <c r="O6" s="6"/>
      <c r="P6" s="6"/>
      <c r="Q6" s="6"/>
    </row>
    <row r="7" spans="1:67">
      <c r="A7" s="1" t="s">
        <v>6</v>
      </c>
      <c r="B7" s="12">
        <v>147769.51</v>
      </c>
      <c r="C7" s="23">
        <v>58173.868833333334</v>
      </c>
      <c r="D7" s="23">
        <v>1822.8125</v>
      </c>
      <c r="E7" s="23">
        <v>813.06166666666661</v>
      </c>
      <c r="F7" s="23">
        <v>4380.666666666667</v>
      </c>
      <c r="G7" s="2">
        <f t="shared" si="0"/>
        <v>208579.25300000003</v>
      </c>
      <c r="H7" s="2"/>
      <c r="I7" s="2"/>
      <c r="J7" s="3"/>
      <c r="K7" s="2"/>
      <c r="L7" s="27">
        <f>B7/EnergyUseSteamPlant!B7*10</f>
        <v>5.286753199360307</v>
      </c>
      <c r="M7" s="7">
        <f>G7/EnergyUseSteamPlant!B7</f>
        <v>0.74623447903287565</v>
      </c>
      <c r="N7" s="6"/>
      <c r="O7" s="6"/>
      <c r="P7" s="6"/>
      <c r="Q7" s="6"/>
    </row>
    <row r="8" spans="1:67">
      <c r="A8" s="1" t="s">
        <v>7</v>
      </c>
      <c r="B8" s="12">
        <v>157422.97</v>
      </c>
      <c r="C8" s="22">
        <v>58173.868833333334</v>
      </c>
      <c r="D8" s="22">
        <v>1822.8125</v>
      </c>
      <c r="E8" s="22">
        <v>813.06166666666661</v>
      </c>
      <c r="F8" s="22">
        <v>4380.666666666667</v>
      </c>
      <c r="G8" s="2">
        <f t="shared" si="0"/>
        <v>218232.71300000002</v>
      </c>
      <c r="H8" s="2"/>
      <c r="I8" s="2"/>
      <c r="J8" s="3"/>
      <c r="K8" s="2"/>
      <c r="L8" s="27">
        <f>B8/EnergyUseSteamPlant!B8*10</f>
        <v>5.0063116753432189</v>
      </c>
      <c r="M8" s="7">
        <f>G8/EnergyUseSteamPlant!B8</f>
        <v>0.69401624110746107</v>
      </c>
      <c r="N8" s="6"/>
      <c r="O8" s="6"/>
      <c r="P8" s="6"/>
      <c r="Q8" s="6"/>
    </row>
    <row r="9" spans="1:67">
      <c r="A9" s="1" t="s">
        <v>8</v>
      </c>
      <c r="B9" s="12">
        <v>121993.89</v>
      </c>
      <c r="C9" s="22">
        <v>58173.868833333334</v>
      </c>
      <c r="D9" s="22">
        <v>1822.8125</v>
      </c>
      <c r="E9" s="22">
        <v>813.06166666666661</v>
      </c>
      <c r="F9" s="22">
        <v>4380.666666666667</v>
      </c>
      <c r="G9" s="2">
        <f t="shared" si="0"/>
        <v>182803.633</v>
      </c>
      <c r="H9" s="2"/>
      <c r="I9" s="2"/>
      <c r="J9" s="3"/>
      <c r="K9" s="2"/>
      <c r="L9" s="27">
        <f>B9/EnergyUseSteamPlant!B9*10</f>
        <v>4.6572863458322828</v>
      </c>
      <c r="M9" s="7">
        <f>G9/EnergyUseSteamPlant!B9</f>
        <v>0.69787828221514692</v>
      </c>
      <c r="N9" s="6"/>
      <c r="O9" s="6"/>
      <c r="P9" s="6"/>
      <c r="Q9" s="6"/>
    </row>
    <row r="10" spans="1:67">
      <c r="A10" s="1" t="s">
        <v>9</v>
      </c>
      <c r="B10" s="12">
        <v>117286.78000000001</v>
      </c>
      <c r="C10" s="22">
        <v>58173.868833333334</v>
      </c>
      <c r="D10" s="22">
        <v>1822.8125</v>
      </c>
      <c r="E10" s="22">
        <v>813.06166666666661</v>
      </c>
      <c r="F10" s="22">
        <v>4380.666666666667</v>
      </c>
      <c r="G10" s="2">
        <f t="shared" si="0"/>
        <v>178096.52300000002</v>
      </c>
      <c r="H10" s="2"/>
      <c r="I10" s="2"/>
      <c r="J10" s="3"/>
      <c r="K10" s="2"/>
      <c r="L10" s="27">
        <f>B10/EnergyUseSteamPlant!B10*10</f>
        <v>4.3307060621949152</v>
      </c>
      <c r="M10" s="7">
        <f>G10/EnergyUseSteamPlant!B10</f>
        <v>0.6576049677652811</v>
      </c>
      <c r="N10" s="6"/>
      <c r="O10" s="6"/>
      <c r="P10" s="6"/>
      <c r="Q10" s="6"/>
    </row>
    <row r="11" spans="1:67">
      <c r="A11" s="1" t="s">
        <v>10</v>
      </c>
      <c r="B11" s="12">
        <v>87246.919999999984</v>
      </c>
      <c r="C11" s="22">
        <v>58173.868833333334</v>
      </c>
      <c r="D11" s="22">
        <v>1822.8125</v>
      </c>
      <c r="E11" s="22">
        <v>813.06166666666661</v>
      </c>
      <c r="F11" s="22">
        <v>4380.666666666667</v>
      </c>
      <c r="G11" s="2">
        <f t="shared" si="0"/>
        <v>148056.663</v>
      </c>
      <c r="H11" s="2"/>
      <c r="I11" s="2"/>
      <c r="J11" s="3"/>
      <c r="K11" s="2"/>
      <c r="L11" s="27">
        <f>B11/EnergyUseSteamPlant!B11*10</f>
        <v>4.4314770418529044</v>
      </c>
      <c r="M11" s="7">
        <f>G11/EnergyUseSteamPlant!B11</f>
        <v>0.75201474502234866</v>
      </c>
      <c r="N11" s="6"/>
      <c r="O11" s="6"/>
      <c r="P11" s="6"/>
      <c r="Q11" s="6"/>
    </row>
    <row r="12" spans="1:67">
      <c r="A12" s="1" t="s">
        <v>11</v>
      </c>
      <c r="B12" s="12">
        <v>69399.399999999994</v>
      </c>
      <c r="C12" s="22">
        <v>58173.868833333334</v>
      </c>
      <c r="D12" s="22">
        <v>1822.8125</v>
      </c>
      <c r="E12" s="22">
        <v>813.06166666666661</v>
      </c>
      <c r="F12" s="22">
        <v>4380.666666666667</v>
      </c>
      <c r="G12" s="2">
        <f t="shared" si="0"/>
        <v>130209.143</v>
      </c>
      <c r="H12" s="2"/>
      <c r="I12" s="2"/>
      <c r="J12" s="3"/>
      <c r="K12" s="2"/>
      <c r="L12" s="27">
        <f>B12/EnergyUseSteamPlant!B12*10</f>
        <v>4.3532156993118845</v>
      </c>
      <c r="M12" s="7">
        <f>G12/EnergyUseSteamPlant!B12</f>
        <v>0.81676280414750879</v>
      </c>
      <c r="N12" s="6"/>
      <c r="O12" s="6"/>
      <c r="P12" s="6"/>
      <c r="Q12" s="6"/>
    </row>
    <row r="13" spans="1:67">
      <c r="A13" s="1" t="s">
        <v>12</v>
      </c>
      <c r="B13" s="12">
        <v>54755.5</v>
      </c>
      <c r="C13" s="22">
        <v>58173.868833333334</v>
      </c>
      <c r="D13" s="22">
        <v>1822.8125</v>
      </c>
      <c r="E13" s="22">
        <v>813.06166666666661</v>
      </c>
      <c r="F13" s="22">
        <v>4380.666666666667</v>
      </c>
      <c r="G13" s="2">
        <f t="shared" si="0"/>
        <v>115565.243</v>
      </c>
      <c r="H13" s="2"/>
      <c r="I13" s="2"/>
      <c r="J13" s="3"/>
      <c r="K13" s="2"/>
      <c r="L13" s="27">
        <f>B13/EnergyUseSteamPlant!B13*10</f>
        <v>4.6721304481381614</v>
      </c>
      <c r="M13" s="7">
        <f>G13/EnergyUseSteamPlant!B13</f>
        <v>0.9860852162189836</v>
      </c>
      <c r="N13" s="6"/>
      <c r="O13" s="6"/>
      <c r="P13" s="6"/>
      <c r="Q13" s="6"/>
    </row>
    <row r="14" spans="1:67">
      <c r="A14" s="1" t="s">
        <v>13</v>
      </c>
      <c r="B14" s="12">
        <f>SUM(B2:B13)</f>
        <v>1100239.9500000002</v>
      </c>
      <c r="C14" s="12">
        <f t="shared" ref="C14:F14" si="1">SUM(C2:C13)</f>
        <v>698086.42599999998</v>
      </c>
      <c r="D14" s="12">
        <f t="shared" si="1"/>
        <v>21873.75</v>
      </c>
      <c r="E14" s="12">
        <f t="shared" si="1"/>
        <v>9756.74</v>
      </c>
      <c r="F14" s="12">
        <f t="shared" si="1"/>
        <v>52567.999999999993</v>
      </c>
      <c r="G14" s="2">
        <f t="shared" si="0"/>
        <v>1829956.8660000002</v>
      </c>
      <c r="H14" s="2"/>
      <c r="I14" s="2"/>
      <c r="J14" s="3"/>
      <c r="L14" s="27"/>
    </row>
    <row r="15" spans="1:67" ht="31.5" customHeight="1">
      <c r="A15" s="1" t="s">
        <v>14</v>
      </c>
      <c r="B15" s="12">
        <v>30686.83</v>
      </c>
      <c r="C15" s="22">
        <v>51947.907166666664</v>
      </c>
      <c r="D15" s="22">
        <v>996</v>
      </c>
      <c r="E15" s="22">
        <v>1219.9579166666665</v>
      </c>
      <c r="F15" s="22">
        <v>5447.3333333333339</v>
      </c>
      <c r="G15" s="2">
        <f t="shared" si="0"/>
        <v>84850.695083333325</v>
      </c>
      <c r="H15" s="2"/>
      <c r="I15" s="2"/>
      <c r="J15" s="3"/>
      <c r="K15" s="2"/>
      <c r="L15" s="27">
        <f>B15/EnergyUseSteamPlant!B15*10</f>
        <v>3.9406757242654615</v>
      </c>
      <c r="M15" s="7">
        <f>G15/EnergyUseSteamPlant!B15</f>
        <v>1.0896175144253817</v>
      </c>
      <c r="N15" s="6"/>
      <c r="O15" s="6"/>
      <c r="P15" s="6"/>
      <c r="Q15" s="6"/>
    </row>
    <row r="16" spans="1:67">
      <c r="A16" s="1" t="s">
        <v>15</v>
      </c>
      <c r="B16" s="12">
        <v>24438.14</v>
      </c>
      <c r="C16" s="22">
        <v>52064.907166666664</v>
      </c>
      <c r="D16" s="22">
        <v>4644</v>
      </c>
      <c r="E16" s="22">
        <v>1219.9579166666665</v>
      </c>
      <c r="F16" s="22">
        <v>5447.3333333333339</v>
      </c>
      <c r="G16" s="2">
        <f t="shared" si="0"/>
        <v>82367.005083333323</v>
      </c>
      <c r="H16" s="2"/>
      <c r="I16" s="2"/>
      <c r="J16" s="3"/>
      <c r="K16" s="2"/>
      <c r="L16" s="27">
        <f>B16/EnergyUseSteamPlant!B16*10</f>
        <v>4.5024024466634733</v>
      </c>
      <c r="M16" s="7">
        <f>G16/EnergyUseSteamPlant!B16</f>
        <v>1.5175025808492082</v>
      </c>
      <c r="N16" s="6"/>
      <c r="O16" s="6"/>
      <c r="P16" s="6"/>
      <c r="Q16" s="6"/>
    </row>
    <row r="17" spans="1:17">
      <c r="A17" s="1" t="s">
        <v>16</v>
      </c>
      <c r="B17" s="12">
        <v>36658.06628893708</v>
      </c>
      <c r="C17" s="23">
        <v>51869.907166666664</v>
      </c>
      <c r="D17" s="23">
        <v>2030</v>
      </c>
      <c r="E17" s="23">
        <v>1219.9579166666665</v>
      </c>
      <c r="F17" s="23">
        <v>5447.3333333333339</v>
      </c>
      <c r="G17" s="2">
        <f t="shared" si="0"/>
        <v>91777.93137227041</v>
      </c>
      <c r="H17" s="2"/>
      <c r="I17" s="2"/>
      <c r="J17" s="3"/>
      <c r="K17" s="2"/>
      <c r="L17" s="27">
        <f>B17/EnergyUseSteamPlant!B17*10</f>
        <v>3.8457895812984768</v>
      </c>
      <c r="M17" s="7">
        <f>G17/EnergyUseSteamPlant!B17</f>
        <v>0.96284023680518682</v>
      </c>
      <c r="N17" s="6"/>
      <c r="O17" s="6"/>
      <c r="P17" s="6"/>
      <c r="Q17" s="6"/>
    </row>
    <row r="18" spans="1:17">
      <c r="A18" s="1" t="s">
        <v>17</v>
      </c>
      <c r="B18" s="12">
        <v>73352.290228252081</v>
      </c>
      <c r="C18" s="22">
        <v>52219.907166666664</v>
      </c>
      <c r="D18" s="22">
        <v>61</v>
      </c>
      <c r="E18" s="22">
        <v>1219.9579166666665</v>
      </c>
      <c r="F18" s="22">
        <v>5447.3333333333339</v>
      </c>
      <c r="G18" s="2">
        <f t="shared" si="0"/>
        <v>126853.1553115854</v>
      </c>
      <c r="H18" s="2"/>
      <c r="I18" s="2"/>
      <c r="J18" s="3"/>
      <c r="K18" s="2"/>
      <c r="L18" s="27">
        <f>B18/EnergyUseSteamPlant!B18*10</f>
        <v>3.983571483637296</v>
      </c>
      <c r="M18" s="7">
        <f>G18/EnergyUseSteamPlant!B18</f>
        <v>0.68890638661206283</v>
      </c>
      <c r="N18" s="6"/>
      <c r="O18" s="6"/>
      <c r="P18" s="6"/>
      <c r="Q18" s="6"/>
    </row>
    <row r="19" spans="1:17">
      <c r="A19" s="1" t="s">
        <v>18</v>
      </c>
      <c r="B19" s="12">
        <v>116479.77000000002</v>
      </c>
      <c r="C19" s="22">
        <v>52082.907166666664</v>
      </c>
      <c r="D19" s="22">
        <v>502</v>
      </c>
      <c r="E19" s="22">
        <v>1219.9579166666665</v>
      </c>
      <c r="F19" s="22">
        <v>5447.3333333333339</v>
      </c>
      <c r="G19" s="2">
        <f t="shared" si="0"/>
        <v>170284.63508333336</v>
      </c>
      <c r="H19" s="2"/>
      <c r="I19" s="2"/>
      <c r="J19" s="3"/>
      <c r="K19" s="2"/>
      <c r="L19" s="27">
        <f>B19/EnergyUseSteamPlant!B19*10</f>
        <v>5.0609491905419857</v>
      </c>
      <c r="M19" s="7">
        <f>G19/EnergyUseSteamPlant!B19</f>
        <v>0.73987258567451952</v>
      </c>
      <c r="N19" s="6"/>
      <c r="O19" s="6"/>
      <c r="P19" s="6"/>
      <c r="Q19" s="6"/>
    </row>
    <row r="20" spans="1:17">
      <c r="A20" s="1" t="s">
        <v>19</v>
      </c>
      <c r="B20" s="12">
        <v>144015.19999999998</v>
      </c>
      <c r="C20" s="23">
        <v>52208.907166666664</v>
      </c>
      <c r="D20" s="23">
        <v>542</v>
      </c>
      <c r="E20" s="23">
        <v>1219.9579166666665</v>
      </c>
      <c r="F20" s="23">
        <v>5447.3333333333339</v>
      </c>
      <c r="G20" s="2">
        <f t="shared" si="0"/>
        <v>197986.06508333332</v>
      </c>
      <c r="H20" s="2"/>
      <c r="I20" s="2"/>
      <c r="J20" s="3"/>
      <c r="K20" s="2"/>
      <c r="L20" s="27">
        <f>B20/EnergyUseSteamPlant!B20*10</f>
        <v>5.0960792639773524</v>
      </c>
      <c r="M20" s="7">
        <f>G20/EnergyUseSteamPlant!B20</f>
        <v>0.70058763299127147</v>
      </c>
      <c r="N20" s="6"/>
      <c r="O20" s="6"/>
      <c r="P20" s="6"/>
      <c r="Q20" s="6"/>
    </row>
    <row r="21" spans="1:17">
      <c r="A21" s="1" t="s">
        <v>20</v>
      </c>
      <c r="B21" s="12">
        <v>144606.08000000002</v>
      </c>
      <c r="C21" s="22">
        <v>52473.907166666664</v>
      </c>
      <c r="D21" s="22">
        <v>1714</v>
      </c>
      <c r="E21" s="22">
        <v>1219.9579166666665</v>
      </c>
      <c r="F21" s="22">
        <v>5447.3333333333339</v>
      </c>
      <c r="G21" s="2">
        <f t="shared" si="0"/>
        <v>200013.94508333335</v>
      </c>
      <c r="H21" s="2"/>
      <c r="I21" s="2"/>
      <c r="J21" s="3"/>
      <c r="K21" s="2"/>
      <c r="L21" s="27">
        <f>B21/EnergyUseSteamPlant!B21*10</f>
        <v>4.5603968576843883</v>
      </c>
      <c r="M21" s="7">
        <f>G21/EnergyUseSteamPlant!B21</f>
        <v>0.63077774229900363</v>
      </c>
      <c r="N21" s="6"/>
      <c r="O21" s="6"/>
      <c r="P21" s="6"/>
      <c r="Q21" s="6"/>
    </row>
    <row r="22" spans="1:17">
      <c r="A22" s="1" t="s">
        <v>21</v>
      </c>
      <c r="B22" s="12">
        <v>112354.51999999999</v>
      </c>
      <c r="C22" s="22">
        <v>52150.907166666664</v>
      </c>
      <c r="D22" s="22">
        <v>339</v>
      </c>
      <c r="E22" s="22">
        <v>1219.9579166666665</v>
      </c>
      <c r="F22" s="22">
        <v>5447.3333333333339</v>
      </c>
      <c r="G22" s="2">
        <f t="shared" si="0"/>
        <v>166064.38508333333</v>
      </c>
      <c r="H22" s="2"/>
      <c r="I22" s="2"/>
      <c r="J22" s="3"/>
      <c r="K22" s="2"/>
      <c r="L22" s="27">
        <f>B22/EnergyUseSteamPlant!B22*10</f>
        <v>4.6407735550571445</v>
      </c>
      <c r="M22" s="7">
        <f>G22/EnergyUseSteamPlant!B22</f>
        <v>0.68592452420388561</v>
      </c>
      <c r="N22" s="6"/>
      <c r="O22" s="6"/>
      <c r="P22" s="6"/>
      <c r="Q22" s="6"/>
    </row>
    <row r="23" spans="1:17">
      <c r="A23" s="1" t="s">
        <v>22</v>
      </c>
      <c r="B23" s="12">
        <v>104869.53</v>
      </c>
      <c r="C23" s="22">
        <v>51955.907166666664</v>
      </c>
      <c r="D23" s="22">
        <v>2678</v>
      </c>
      <c r="E23" s="22">
        <v>1219.9579166666665</v>
      </c>
      <c r="F23" s="22">
        <v>5447.3333333333339</v>
      </c>
      <c r="G23" s="2">
        <f t="shared" si="0"/>
        <v>160723.39508333334</v>
      </c>
      <c r="H23" s="2"/>
      <c r="I23" s="2"/>
      <c r="J23" s="3"/>
      <c r="K23" s="2"/>
      <c r="L23" s="27">
        <f>B23/EnergyUseSteamPlant!B23*10</f>
        <v>4.527341604931876</v>
      </c>
      <c r="M23" s="7">
        <f>G23/EnergyUseSteamPlant!B23</f>
        <v>0.69386190006446902</v>
      </c>
      <c r="N23" s="6"/>
      <c r="O23" s="6"/>
      <c r="P23" s="6"/>
      <c r="Q23" s="6"/>
    </row>
    <row r="24" spans="1:17">
      <c r="A24" s="1" t="s">
        <v>23</v>
      </c>
      <c r="B24" s="12">
        <v>102437.39</v>
      </c>
      <c r="C24" s="22">
        <v>51952.907166666664</v>
      </c>
      <c r="D24" s="22">
        <v>681</v>
      </c>
      <c r="E24" s="22">
        <v>1219.9579166666665</v>
      </c>
      <c r="F24" s="22">
        <v>5447.3333333333339</v>
      </c>
      <c r="G24" s="2">
        <f t="shared" si="0"/>
        <v>156291.25508333332</v>
      </c>
      <c r="H24" s="2"/>
      <c r="I24" s="2"/>
      <c r="J24" s="3"/>
      <c r="K24" s="2"/>
      <c r="L24" s="27">
        <f>B24/EnergyUseSteamPlant!B24*10</f>
        <v>5.1132536675701443</v>
      </c>
      <c r="M24" s="7">
        <f>G24/EnergyUseSteamPlant!B24</f>
        <v>0.78014173659051156</v>
      </c>
      <c r="N24" s="6"/>
      <c r="O24" s="6"/>
      <c r="P24" s="6"/>
      <c r="Q24" s="6"/>
    </row>
    <row r="25" spans="1:17">
      <c r="A25" s="1" t="s">
        <v>24</v>
      </c>
      <c r="B25" s="12">
        <v>75555.61</v>
      </c>
      <c r="C25" s="22">
        <v>52078.907166666664</v>
      </c>
      <c r="D25" s="22">
        <v>863</v>
      </c>
      <c r="E25" s="22">
        <v>1219.9579166666665</v>
      </c>
      <c r="F25" s="22">
        <v>5447.3333333333339</v>
      </c>
      <c r="G25" s="2">
        <f t="shared" si="0"/>
        <v>129717.47508333332</v>
      </c>
      <c r="H25" s="2"/>
      <c r="I25" s="2"/>
      <c r="J25" s="3"/>
      <c r="K25" s="2"/>
      <c r="L25" s="27">
        <f>B25/EnergyUseSteamPlant!B25*10</f>
        <v>5.2523885992353145</v>
      </c>
      <c r="M25" s="7">
        <f>G25/EnergyUseSteamPlant!B25</f>
        <v>0.90175512744757269</v>
      </c>
      <c r="N25" s="6"/>
      <c r="O25" s="6"/>
      <c r="P25" s="6"/>
      <c r="Q25" s="6"/>
    </row>
    <row r="26" spans="1:17">
      <c r="A26" s="1" t="s">
        <v>25</v>
      </c>
      <c r="B26" s="12">
        <v>53891.44</v>
      </c>
      <c r="C26" s="22">
        <v>52277.907166666664</v>
      </c>
      <c r="D26" s="22">
        <v>7181</v>
      </c>
      <c r="E26" s="22">
        <v>1219.9579166666665</v>
      </c>
      <c r="F26" s="22">
        <v>5447.3333333333339</v>
      </c>
      <c r="G26" s="2">
        <f t="shared" si="0"/>
        <v>114570.30508333334</v>
      </c>
      <c r="H26" s="2"/>
      <c r="I26" s="2"/>
      <c r="J26" s="3"/>
      <c r="K26" s="2"/>
      <c r="L26" s="27">
        <f>B26/EnergyUseSteamPlant!B26*10</f>
        <v>5.5350478616326368</v>
      </c>
      <c r="M26" s="7">
        <f>G26/EnergyUseSteamPlant!B26</f>
        <v>1.1767214276666256</v>
      </c>
      <c r="N26" s="6"/>
      <c r="O26" s="6"/>
      <c r="P26" s="6"/>
      <c r="Q26" s="6"/>
    </row>
    <row r="27" spans="1:17">
      <c r="A27" s="1" t="s">
        <v>13</v>
      </c>
      <c r="B27" s="12">
        <f>SUM(B15:B26)</f>
        <v>1019344.8665171892</v>
      </c>
      <c r="C27" s="12">
        <f t="shared" ref="C27:F27" si="2">SUM(C15:C26)</f>
        <v>625284.88599999994</v>
      </c>
      <c r="D27" s="12">
        <f t="shared" si="2"/>
        <v>22231</v>
      </c>
      <c r="E27" s="12">
        <f t="shared" si="2"/>
        <v>14639.494999999997</v>
      </c>
      <c r="F27" s="12">
        <f t="shared" si="2"/>
        <v>65368.000000000022</v>
      </c>
      <c r="G27" s="2">
        <f t="shared" si="0"/>
        <v>1681500.2475171892</v>
      </c>
      <c r="H27" s="2"/>
      <c r="I27" s="2"/>
      <c r="J27" s="3"/>
    </row>
    <row r="28" spans="1:17" ht="39.75" customHeight="1">
      <c r="A28" s="1" t="s">
        <v>26</v>
      </c>
      <c r="B28" s="12">
        <v>37524.18</v>
      </c>
      <c r="C28" s="22">
        <v>54677.016590000007</v>
      </c>
      <c r="D28" s="22">
        <v>2083.3333333333335</v>
      </c>
      <c r="E28" s="22">
        <v>1219.9579166666667</v>
      </c>
      <c r="F28" s="22">
        <v>5517.8333333333339</v>
      </c>
      <c r="G28" s="2">
        <f t="shared" si="0"/>
        <v>95504.487840000002</v>
      </c>
      <c r="H28" s="2"/>
      <c r="I28" s="2"/>
      <c r="J28" s="3"/>
      <c r="K28" s="2"/>
      <c r="L28" s="27">
        <f>B28/EnergyUseSteamPlant!B28*10</f>
        <v>5.4311241695734616</v>
      </c>
      <c r="M28" s="7">
        <f>G28/EnergyUseSteamPlant!B28</f>
        <v>1.3822999788684489</v>
      </c>
      <c r="N28" s="6"/>
      <c r="O28" s="6"/>
      <c r="P28" s="6"/>
      <c r="Q28" s="6"/>
    </row>
    <row r="29" spans="1:17">
      <c r="A29" s="1" t="s">
        <v>27</v>
      </c>
      <c r="B29" s="12">
        <v>27343.4</v>
      </c>
      <c r="C29" s="22">
        <v>55177.016590000007</v>
      </c>
      <c r="D29" s="22">
        <v>2083.3333333333335</v>
      </c>
      <c r="E29" s="22">
        <v>1219.9579166666667</v>
      </c>
      <c r="F29" s="22">
        <v>5517.8333333333339</v>
      </c>
      <c r="G29" s="2">
        <f t="shared" si="0"/>
        <v>85823.707840000003</v>
      </c>
      <c r="H29" s="2"/>
      <c r="I29" s="2"/>
      <c r="J29" s="3"/>
      <c r="K29" s="2"/>
      <c r="L29" s="27">
        <f>B29/EnergyUseSteamPlant!B29*10</f>
        <v>5.4152852870694943</v>
      </c>
      <c r="M29" s="7">
        <f>G29/EnergyUseSteamPlant!B29</f>
        <v>1.6997149672231795</v>
      </c>
      <c r="N29" s="6"/>
      <c r="O29" s="6"/>
      <c r="P29" s="6"/>
      <c r="Q29" s="6"/>
    </row>
    <row r="30" spans="1:17">
      <c r="A30" s="1" t="s">
        <v>28</v>
      </c>
      <c r="B30" s="12">
        <v>42920.1</v>
      </c>
      <c r="C30" s="23">
        <v>54618.016590000007</v>
      </c>
      <c r="D30" s="23">
        <v>2083.3333333333335</v>
      </c>
      <c r="E30" s="23">
        <v>1219.9579166666667</v>
      </c>
      <c r="F30" s="23">
        <v>5517.8333333333339</v>
      </c>
      <c r="G30" s="2">
        <f t="shared" si="0"/>
        <v>100841.40784</v>
      </c>
      <c r="H30" s="2"/>
      <c r="I30" s="2"/>
      <c r="J30" s="3"/>
      <c r="K30" s="2"/>
      <c r="L30" s="27">
        <f>B30/EnergyUseSteamPlant!B30*10</f>
        <v>4.4062192017082786</v>
      </c>
      <c r="M30" s="7">
        <f>G30/EnergyUseSteamPlant!B30</f>
        <v>1.0352476987516426</v>
      </c>
      <c r="N30" s="6"/>
      <c r="O30" s="6"/>
      <c r="P30" s="6"/>
      <c r="Q30" s="6"/>
    </row>
    <row r="31" spans="1:17">
      <c r="A31" s="1" t="s">
        <v>29</v>
      </c>
      <c r="B31" s="12">
        <v>91904.68</v>
      </c>
      <c r="C31" s="22">
        <v>54566.016590000007</v>
      </c>
      <c r="D31" s="22">
        <v>2083.3333333333335</v>
      </c>
      <c r="E31" s="22">
        <v>1219.9579166666667</v>
      </c>
      <c r="F31" s="22">
        <v>5517.8333333333339</v>
      </c>
      <c r="G31" s="2">
        <f t="shared" si="0"/>
        <v>149773.98784000002</v>
      </c>
      <c r="H31" s="2"/>
      <c r="I31" s="2"/>
      <c r="J31" s="3"/>
      <c r="K31" s="2"/>
      <c r="L31" s="27">
        <f>B31/EnergyUseSteamPlant!B31*10</f>
        <v>4.718916809579067</v>
      </c>
      <c r="M31" s="7">
        <f>G31/EnergyUseSteamPlant!B31</f>
        <v>0.76902611363846418</v>
      </c>
      <c r="N31" s="6"/>
      <c r="O31" s="6"/>
      <c r="P31" s="6"/>
      <c r="Q31" s="6"/>
    </row>
    <row r="32" spans="1:17">
      <c r="A32" s="1" t="s">
        <v>30</v>
      </c>
      <c r="B32" s="12">
        <v>126254.88</v>
      </c>
      <c r="C32" s="22">
        <v>54851.016590000007</v>
      </c>
      <c r="D32" s="22">
        <v>2083.3333333333335</v>
      </c>
      <c r="E32" s="22">
        <v>1219.9579166666667</v>
      </c>
      <c r="F32" s="22">
        <v>5517.8333333333339</v>
      </c>
      <c r="G32" s="2">
        <f t="shared" si="0"/>
        <v>184409.18784000003</v>
      </c>
      <c r="H32" s="2"/>
      <c r="I32" s="2"/>
      <c r="J32" s="3"/>
      <c r="K32" s="2"/>
      <c r="L32" s="27">
        <f>B32/EnergyUseSteamPlant!B32*10</f>
        <v>5.1979842893137693</v>
      </c>
      <c r="M32" s="7">
        <f>G32/EnergyUseSteamPlant!B32</f>
        <v>0.75922297910182313</v>
      </c>
      <c r="N32" s="6"/>
      <c r="O32" s="6"/>
      <c r="P32" s="6"/>
      <c r="Q32" s="6"/>
    </row>
    <row r="33" spans="1:17">
      <c r="A33" s="1" t="s">
        <v>31</v>
      </c>
      <c r="B33" s="12">
        <v>146949.29</v>
      </c>
      <c r="C33" s="23">
        <v>54834.016590000007</v>
      </c>
      <c r="D33" s="23">
        <v>2083.3333333333335</v>
      </c>
      <c r="E33" s="23">
        <v>1219.9579166666667</v>
      </c>
      <c r="F33" s="23">
        <v>5517.8333333333339</v>
      </c>
      <c r="G33" s="2">
        <f t="shared" si="0"/>
        <v>205086.59784000003</v>
      </c>
      <c r="H33" s="2"/>
      <c r="I33" s="2"/>
      <c r="J33" s="3"/>
      <c r="K33" s="2"/>
      <c r="L33" s="27">
        <f>B33/EnergyUseSteamPlant!B33*10</f>
        <v>4.7443093840600774</v>
      </c>
      <c r="M33" s="7">
        <f>G33/EnergyUseSteamPlant!B33</f>
        <v>0.66212927648528763</v>
      </c>
      <c r="N33" s="6"/>
      <c r="O33" s="6"/>
      <c r="P33" s="6"/>
      <c r="Q33" s="6"/>
    </row>
    <row r="34" spans="1:17">
      <c r="A34" s="1" t="s">
        <v>32</v>
      </c>
      <c r="B34" s="12">
        <v>139038.70000000001</v>
      </c>
      <c r="C34" s="22">
        <v>55004.016590000007</v>
      </c>
      <c r="D34" s="22">
        <v>2083.3333333333335</v>
      </c>
      <c r="E34" s="22">
        <v>1219.9579166666667</v>
      </c>
      <c r="F34" s="22">
        <v>5517.8333333333339</v>
      </c>
      <c r="G34" s="2">
        <f t="shared" si="0"/>
        <v>197346.00784000003</v>
      </c>
      <c r="H34" s="2"/>
      <c r="I34" s="2"/>
      <c r="J34" s="3"/>
      <c r="K34" s="2"/>
      <c r="L34" s="27">
        <f>B34/EnergyUseSteamPlant!B34*10</f>
        <v>4.9613975114276645</v>
      </c>
      <c r="M34" s="7">
        <f>G34/EnergyUseSteamPlant!B34</f>
        <v>0.70420105494913321</v>
      </c>
      <c r="N34" s="6"/>
      <c r="O34" s="6"/>
      <c r="P34" s="6"/>
      <c r="Q34" s="6"/>
    </row>
    <row r="35" spans="1:17">
      <c r="A35" s="1" t="s">
        <v>33</v>
      </c>
      <c r="B35" s="12">
        <v>164089.67000000001</v>
      </c>
      <c r="C35" s="22">
        <v>54594.016590000007</v>
      </c>
      <c r="D35" s="22">
        <v>2083.3333333333335</v>
      </c>
      <c r="E35" s="22">
        <v>1219.9579166666667</v>
      </c>
      <c r="F35" s="22">
        <v>5517.8333333333339</v>
      </c>
      <c r="G35" s="2">
        <f t="shared" si="0"/>
        <v>221986.97784000004</v>
      </c>
      <c r="H35" s="2"/>
      <c r="I35" s="2"/>
      <c r="J35" s="3"/>
      <c r="K35" s="2"/>
      <c r="L35" s="27">
        <f>B35/EnergyUseSteamPlant!B35*10</f>
        <v>5.5735087123399341</v>
      </c>
      <c r="M35" s="7">
        <f>G35/EnergyUseSteamPlant!B35</f>
        <v>0.75400624245100378</v>
      </c>
      <c r="N35" s="6"/>
      <c r="O35" s="6"/>
      <c r="P35" s="6"/>
      <c r="Q35" s="6"/>
    </row>
    <row r="36" spans="1:17">
      <c r="A36" s="1" t="s">
        <v>34</v>
      </c>
      <c r="B36" s="12">
        <v>135027.16</v>
      </c>
      <c r="C36" s="22">
        <v>55905.016590000007</v>
      </c>
      <c r="D36" s="22">
        <v>2083.3333333333335</v>
      </c>
      <c r="E36" s="22">
        <v>1219.9579166666667</v>
      </c>
      <c r="F36" s="22">
        <v>5517.8333333333339</v>
      </c>
      <c r="G36" s="2">
        <f t="shared" si="0"/>
        <v>194235.46784000003</v>
      </c>
      <c r="H36" s="2"/>
      <c r="I36" s="2"/>
      <c r="J36" s="3"/>
      <c r="K36" s="2"/>
      <c r="L36" s="27">
        <f>B36/EnergyUseSteamPlant!B36*10</f>
        <v>5.7310821077651148</v>
      </c>
      <c r="M36" s="7">
        <f>G36/EnergyUseSteamPlant!B36</f>
        <v>0.82441148464591174</v>
      </c>
      <c r="N36" s="6"/>
      <c r="O36" s="6"/>
      <c r="P36" s="6"/>
      <c r="Q36" s="6"/>
    </row>
    <row r="37" spans="1:17">
      <c r="A37" s="1" t="s">
        <v>35</v>
      </c>
      <c r="B37" s="12">
        <v>98300.17</v>
      </c>
      <c r="C37" s="22">
        <v>62481.016590000007</v>
      </c>
      <c r="D37" s="22">
        <v>2083.3333333333335</v>
      </c>
      <c r="E37" s="22">
        <v>1219.9579166666667</v>
      </c>
      <c r="F37" s="22">
        <v>5517.8333333333339</v>
      </c>
      <c r="G37" s="2">
        <f t="shared" si="0"/>
        <v>164084.47784000001</v>
      </c>
      <c r="H37" s="2"/>
      <c r="I37" s="2"/>
      <c r="J37" s="3"/>
      <c r="K37" s="2"/>
      <c r="L37" s="27">
        <f>B37/EnergyUseSteamPlant!B37*10</f>
        <v>5.3122305385176585</v>
      </c>
      <c r="M37" s="7">
        <f>G37/EnergyUseSteamPlant!B37</f>
        <v>0.88672743300278312</v>
      </c>
      <c r="N37" s="6"/>
      <c r="O37" s="6"/>
      <c r="P37" s="6"/>
      <c r="Q37" s="6"/>
    </row>
    <row r="38" spans="1:17">
      <c r="A38" s="1" t="s">
        <v>36</v>
      </c>
      <c r="B38" s="12">
        <v>83655.694101500005</v>
      </c>
      <c r="C38" s="22">
        <v>56129.016590000007</v>
      </c>
      <c r="D38" s="22">
        <v>2083.3333333333335</v>
      </c>
      <c r="E38" s="22">
        <v>1219.9579166666667</v>
      </c>
      <c r="F38" s="22">
        <v>5517.8333333333339</v>
      </c>
      <c r="G38" s="2">
        <f t="shared" si="0"/>
        <v>143088.00194150003</v>
      </c>
      <c r="H38" s="2"/>
      <c r="I38" s="2"/>
      <c r="J38" s="3"/>
      <c r="K38" s="2"/>
      <c r="L38" s="27">
        <f>B38/EnergyUseSteamPlant!B38*10</f>
        <v>6.4269949295498732</v>
      </c>
      <c r="M38" s="7">
        <f>G38/EnergyUseSteamPlant!B38</f>
        <v>1.099298586706668</v>
      </c>
      <c r="N38" s="6"/>
      <c r="O38" s="6"/>
      <c r="P38" s="6"/>
      <c r="Q38" s="6"/>
    </row>
    <row r="39" spans="1:17">
      <c r="A39" s="1" t="s">
        <v>37</v>
      </c>
      <c r="B39" s="12">
        <v>58690.279417500002</v>
      </c>
      <c r="C39" s="22">
        <v>55316.016590000007</v>
      </c>
      <c r="D39" s="22">
        <v>2083.3333333333335</v>
      </c>
      <c r="E39" s="22">
        <v>1219.9579166666667</v>
      </c>
      <c r="F39" s="22">
        <v>5517.8333333333339</v>
      </c>
      <c r="G39" s="2">
        <f t="shared" si="0"/>
        <v>117309.5872575</v>
      </c>
      <c r="H39" s="2"/>
      <c r="I39" s="2"/>
      <c r="J39" s="3"/>
      <c r="K39" s="2"/>
      <c r="L39" s="27">
        <f>B39/EnergyUseSteamPlant!B39*10</f>
        <v>6.2608307287555212</v>
      </c>
      <c r="M39" s="7">
        <f>G39/EnergyUseSteamPlant!B39</f>
        <v>1.2514090509856841</v>
      </c>
      <c r="N39" s="6"/>
      <c r="O39" s="6"/>
      <c r="P39" s="6"/>
      <c r="Q39" s="6"/>
    </row>
    <row r="40" spans="1:17">
      <c r="A40" s="1" t="s">
        <v>13</v>
      </c>
      <c r="B40" s="12">
        <f>SUM(B28:B39)</f>
        <v>1151698.203519</v>
      </c>
      <c r="C40" s="12">
        <f t="shared" ref="C40:F40" si="3">SUM(C28:C39)</f>
        <v>668152.19908000005</v>
      </c>
      <c r="D40" s="12">
        <f t="shared" si="3"/>
        <v>24999.999999999996</v>
      </c>
      <c r="E40" s="12">
        <f t="shared" si="3"/>
        <v>14639.494999999997</v>
      </c>
      <c r="F40" s="12">
        <f t="shared" si="3"/>
        <v>66214.000000000015</v>
      </c>
      <c r="G40" s="2">
        <f t="shared" si="0"/>
        <v>1859489.897599</v>
      </c>
      <c r="H40" s="2"/>
      <c r="I40" s="2"/>
      <c r="J40" s="3"/>
    </row>
    <row r="41" spans="1:17" ht="36.75" customHeight="1">
      <c r="A41" s="1" t="s">
        <v>38</v>
      </c>
      <c r="B41" s="12">
        <v>38404.517123999998</v>
      </c>
      <c r="C41" s="22">
        <v>54677.016590000007</v>
      </c>
      <c r="D41" s="22">
        <v>2083.3333333333335</v>
      </c>
      <c r="E41" s="22">
        <v>1219.9579166666667</v>
      </c>
      <c r="F41" s="22">
        <v>5517.8333333333339</v>
      </c>
      <c r="G41" s="2">
        <f t="shared" si="0"/>
        <v>96384.824963999999</v>
      </c>
      <c r="H41" s="2"/>
      <c r="I41" s="2"/>
      <c r="J41" s="3"/>
      <c r="K41" s="2"/>
      <c r="L41" s="27">
        <f>B41/EnergyUseSteamPlant!B41*10</f>
        <v>6.5875087263932484</v>
      </c>
      <c r="M41" s="7">
        <f>G41/EnergyUseSteamPlant!B41</f>
        <v>1.6532843610353523</v>
      </c>
      <c r="N41" s="6"/>
      <c r="O41" s="6"/>
      <c r="P41" s="6"/>
      <c r="Q41" s="6"/>
    </row>
    <row r="42" spans="1:17">
      <c r="A42" s="1" t="s">
        <v>39</v>
      </c>
      <c r="B42" s="12">
        <v>28136.947023500001</v>
      </c>
      <c r="C42" s="22">
        <v>55177.016590000007</v>
      </c>
      <c r="D42" s="22">
        <v>2083.3333333333335</v>
      </c>
      <c r="E42" s="22">
        <v>1219.9579166666667</v>
      </c>
      <c r="F42" s="22">
        <v>5517.8333333333339</v>
      </c>
      <c r="G42" s="2">
        <f t="shared" si="0"/>
        <v>86617.254863499998</v>
      </c>
      <c r="H42" s="2"/>
      <c r="I42" s="2"/>
      <c r="J42" s="3"/>
      <c r="K42" s="2"/>
      <c r="L42" s="27">
        <f>B42/EnergyUseSteamPlant!B42*10</f>
        <v>6.926529226404412</v>
      </c>
      <c r="M42" s="7">
        <f>G42/EnergyUseSteamPlant!B42</f>
        <v>2.1322745030648416</v>
      </c>
      <c r="N42" s="6"/>
      <c r="O42" s="6"/>
      <c r="P42" s="6"/>
      <c r="Q42" s="6"/>
    </row>
    <row r="43" spans="1:17">
      <c r="A43" s="1" t="s">
        <v>40</v>
      </c>
      <c r="B43" s="12">
        <v>51801.56</v>
      </c>
      <c r="C43" s="23">
        <v>54618.016590000007</v>
      </c>
      <c r="D43" s="23">
        <v>2083.3333333333335</v>
      </c>
      <c r="E43" s="23">
        <v>1219.9579166666667</v>
      </c>
      <c r="F43" s="23">
        <v>5517.8333333333339</v>
      </c>
      <c r="G43" s="2">
        <f t="shared" si="0"/>
        <v>109722.86784000001</v>
      </c>
      <c r="H43" s="2"/>
      <c r="I43" s="2"/>
      <c r="J43" s="3"/>
      <c r="K43" s="2"/>
      <c r="L43" s="27">
        <f>B43/EnergyUseSteamPlant!B43*10</f>
        <v>6.181570405727923</v>
      </c>
      <c r="M43" s="7">
        <f>G43/EnergyUseSteamPlant!B43</f>
        <v>1.3093420983293558</v>
      </c>
      <c r="N43" s="6"/>
      <c r="O43" s="6"/>
      <c r="P43" s="6"/>
      <c r="Q43" s="6"/>
    </row>
    <row r="44" spans="1:17">
      <c r="A44" s="1" t="s">
        <v>41</v>
      </c>
      <c r="B44" s="12">
        <v>84120.13</v>
      </c>
      <c r="C44" s="22">
        <v>54566.016590000007</v>
      </c>
      <c r="D44" s="22">
        <v>2083.3333333333335</v>
      </c>
      <c r="E44" s="22">
        <v>1219.9579166666667</v>
      </c>
      <c r="F44" s="22">
        <v>5517.8333333333339</v>
      </c>
      <c r="G44" s="2">
        <f t="shared" si="0"/>
        <v>141989.43784000003</v>
      </c>
      <c r="H44" s="2"/>
      <c r="I44" s="2"/>
      <c r="J44" s="3"/>
      <c r="K44" s="2"/>
      <c r="L44" s="27">
        <f>B44/EnergyUseSteamPlant!B44*10</f>
        <v>5.9803874591212853</v>
      </c>
      <c r="M44" s="7">
        <f>G44/EnergyUseSteamPlant!B44</f>
        <v>1.0094514278401823</v>
      </c>
      <c r="N44" s="6"/>
      <c r="O44" s="6"/>
      <c r="P44" s="6"/>
      <c r="Q44" s="6"/>
    </row>
    <row r="45" spans="1:17">
      <c r="A45" s="1" t="s">
        <v>42</v>
      </c>
      <c r="B45" s="12">
        <v>133048.72</v>
      </c>
      <c r="C45" s="22">
        <v>54851.016590000007</v>
      </c>
      <c r="D45" s="22">
        <v>2083.3333333333335</v>
      </c>
      <c r="E45" s="22">
        <v>1219.9579166666667</v>
      </c>
      <c r="F45" s="22">
        <v>5517.8333333333339</v>
      </c>
      <c r="G45" s="2">
        <f t="shared" si="0"/>
        <v>191203.02784000002</v>
      </c>
      <c r="H45" s="2"/>
      <c r="I45" s="2"/>
      <c r="J45" s="3"/>
      <c r="K45" s="2"/>
      <c r="L45" s="27">
        <f>B45/EnergyUseSteamPlant!B45*10</f>
        <v>5.5070062376085991</v>
      </c>
      <c r="M45" s="7">
        <f>G45/EnergyUseSteamPlant!B45</f>
        <v>0.79140653661645965</v>
      </c>
      <c r="N45" s="6"/>
      <c r="O45" s="6"/>
      <c r="P45" s="6"/>
      <c r="Q45" s="6"/>
    </row>
    <row r="46" spans="1:17">
      <c r="A46" s="1" t="s">
        <v>43</v>
      </c>
      <c r="B46" s="12">
        <v>145111.03</v>
      </c>
      <c r="C46" s="23">
        <v>54834.016590000007</v>
      </c>
      <c r="D46" s="23">
        <v>2083.3333333333335</v>
      </c>
      <c r="E46" s="23">
        <v>1219.9579166666667</v>
      </c>
      <c r="F46" s="23">
        <v>5517.8333333333339</v>
      </c>
      <c r="G46" s="2">
        <f t="shared" si="0"/>
        <v>203248.33784000002</v>
      </c>
      <c r="H46" s="2"/>
      <c r="I46" s="2"/>
      <c r="J46" s="3"/>
      <c r="K46" s="2"/>
      <c r="L46" s="27">
        <f>B46/EnergyUseSteamPlant!B46*10</f>
        <v>5.8268161741085764</v>
      </c>
      <c r="M46" s="7">
        <f>G46/EnergyUseSteamPlant!B46</f>
        <v>0.81612728011564417</v>
      </c>
      <c r="N46" s="6"/>
      <c r="O46" s="6"/>
      <c r="P46" s="6"/>
      <c r="Q46" s="6"/>
    </row>
    <row r="47" spans="1:17">
      <c r="A47" s="1" t="s">
        <v>103</v>
      </c>
      <c r="B47" s="12">
        <v>139476.99000000002</v>
      </c>
      <c r="D47" s="12"/>
      <c r="E47" s="12"/>
      <c r="F47" s="12"/>
      <c r="G47" s="2"/>
      <c r="H47" s="2"/>
      <c r="I47" s="2"/>
      <c r="J47" s="3"/>
      <c r="L47" s="27">
        <f>B47/EnergyUseSteamPlant!B47*10</f>
        <v>5.4615471062730059</v>
      </c>
    </row>
    <row r="48" spans="1:17">
      <c r="A48" s="1" t="s">
        <v>104</v>
      </c>
      <c r="B48" s="12">
        <v>116924.67</v>
      </c>
      <c r="L48" s="27">
        <f>B48/EnergyUseSteamPlant!B48*10</f>
        <v>5.8688284896852885</v>
      </c>
    </row>
    <row r="49" spans="1:12">
      <c r="A49" s="1" t="s">
        <v>105</v>
      </c>
      <c r="B49" s="12">
        <v>110223.77999999998</v>
      </c>
      <c r="L49" s="27">
        <f>B49/EnergyUseSteamPlant!B49*10</f>
        <v>5.5507659613040969</v>
      </c>
    </row>
    <row r="50" spans="1:12">
      <c r="A50" s="1" t="s">
        <v>141</v>
      </c>
      <c r="B50" s="12">
        <v>91859.67</v>
      </c>
      <c r="L50" s="27">
        <f>B50/EnergyUseSteamPlant!B50*10</f>
        <v>4.9164094988840894</v>
      </c>
    </row>
    <row r="51" spans="1:12">
      <c r="A51" s="1" t="s">
        <v>142</v>
      </c>
      <c r="B51" s="12">
        <v>68551.990000000005</v>
      </c>
      <c r="L51" s="27">
        <f>B51/EnergyUseSteamPlant!B51*10</f>
        <v>5.3303467151865771</v>
      </c>
    </row>
    <row r="52" spans="1:12">
      <c r="A52" s="1" t="s">
        <v>143</v>
      </c>
      <c r="B52" s="12">
        <f>8337.9+34178.36+3367.25+900</f>
        <v>46783.51</v>
      </c>
      <c r="L52" s="27">
        <f>B52/EnergyUseSteamPlant!B52*10</f>
        <v>5.8925750056679345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2"/>
  <sheetViews>
    <sheetView topLeftCell="V1" workbookViewId="0">
      <selection activeCell="AW3" sqref="AW3"/>
    </sheetView>
  </sheetViews>
  <sheetFormatPr defaultRowHeight="15"/>
  <cols>
    <col min="1" max="1" width="12.140625" style="1" bestFit="1" customWidth="1"/>
    <col min="2" max="2" width="13.85546875" customWidth="1"/>
    <col min="3" max="3" width="7.85546875" bestFit="1" customWidth="1"/>
    <col min="4" max="4" width="9.140625" customWidth="1"/>
    <col min="5" max="5" width="8.85546875" customWidth="1"/>
    <col min="6" max="6" width="11" customWidth="1"/>
    <col min="7" max="7" width="10" customWidth="1"/>
    <col min="8" max="8" width="10.28515625" customWidth="1"/>
    <col min="9" max="9" width="9.42578125" customWidth="1"/>
    <col min="10" max="10" width="9.85546875" customWidth="1"/>
    <col min="11" max="11" width="9.140625" customWidth="1"/>
    <col min="12" max="12" width="8.140625" customWidth="1"/>
  </cols>
  <sheetData>
    <row r="1" spans="1:49" ht="49.5" customHeight="1">
      <c r="A1" s="1" t="s">
        <v>0</v>
      </c>
      <c r="B1" s="11" t="s">
        <v>95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14</v>
      </c>
      <c r="O1" s="20" t="s">
        <v>15</v>
      </c>
      <c r="P1" s="20" t="s">
        <v>16</v>
      </c>
      <c r="Q1" s="20" t="s">
        <v>17</v>
      </c>
      <c r="R1" s="20" t="s">
        <v>18</v>
      </c>
      <c r="S1" s="20" t="s">
        <v>19</v>
      </c>
      <c r="T1" s="20" t="s">
        <v>20</v>
      </c>
      <c r="U1" s="20" t="s">
        <v>21</v>
      </c>
      <c r="V1" s="20" t="s">
        <v>22</v>
      </c>
      <c r="W1" s="20" t="s">
        <v>23</v>
      </c>
      <c r="X1" s="20" t="s">
        <v>24</v>
      </c>
      <c r="Y1" s="20" t="s">
        <v>25</v>
      </c>
      <c r="Z1" s="20" t="s">
        <v>26</v>
      </c>
      <c r="AA1" s="20" t="s">
        <v>27</v>
      </c>
      <c r="AB1" s="20" t="s">
        <v>28</v>
      </c>
      <c r="AC1" s="20" t="s">
        <v>29</v>
      </c>
      <c r="AD1" s="20" t="s">
        <v>30</v>
      </c>
      <c r="AE1" s="20" t="s">
        <v>31</v>
      </c>
      <c r="AF1" s="20" t="s">
        <v>32</v>
      </c>
      <c r="AG1" s="20" t="s">
        <v>33</v>
      </c>
      <c r="AH1" s="20" t="s">
        <v>34</v>
      </c>
      <c r="AI1" s="20" t="s">
        <v>35</v>
      </c>
      <c r="AJ1" s="20" t="s">
        <v>36</v>
      </c>
      <c r="AK1" s="20" t="s">
        <v>37</v>
      </c>
      <c r="AL1" s="20" t="s">
        <v>38</v>
      </c>
      <c r="AM1" s="20" t="s">
        <v>39</v>
      </c>
      <c r="AN1" s="20" t="s">
        <v>40</v>
      </c>
      <c r="AO1" s="20" t="s">
        <v>41</v>
      </c>
      <c r="AP1" s="20" t="s">
        <v>42</v>
      </c>
      <c r="AQ1" s="20" t="s">
        <v>43</v>
      </c>
      <c r="AR1" s="36">
        <v>42019</v>
      </c>
      <c r="AS1" s="36">
        <v>42050</v>
      </c>
      <c r="AT1" s="36">
        <v>42078</v>
      </c>
      <c r="AU1" s="36">
        <v>42109</v>
      </c>
      <c r="AV1" s="36">
        <v>42139</v>
      </c>
      <c r="AW1" s="36">
        <v>42170</v>
      </c>
    </row>
    <row r="2" spans="1:49">
      <c r="A2" s="1" t="s">
        <v>1</v>
      </c>
      <c r="B2" s="14">
        <v>75422</v>
      </c>
      <c r="C2" s="14">
        <v>61351</v>
      </c>
      <c r="D2" s="14">
        <v>85432</v>
      </c>
      <c r="E2" s="15">
        <v>192988</v>
      </c>
      <c r="F2" s="16">
        <v>263477</v>
      </c>
      <c r="G2" s="17">
        <v>279509</v>
      </c>
      <c r="H2" s="18">
        <v>314449</v>
      </c>
      <c r="I2" s="17">
        <v>261942</v>
      </c>
      <c r="J2" s="18">
        <v>270826</v>
      </c>
      <c r="K2" s="18">
        <v>196880</v>
      </c>
      <c r="L2" s="18">
        <v>159421</v>
      </c>
      <c r="M2" s="19">
        <v>117196</v>
      </c>
      <c r="N2" s="14">
        <v>77872</v>
      </c>
      <c r="O2" s="14">
        <v>54278</v>
      </c>
      <c r="P2" s="14">
        <v>95320</v>
      </c>
      <c r="Q2" s="15">
        <v>184137</v>
      </c>
      <c r="R2" s="16">
        <v>230154</v>
      </c>
      <c r="S2" s="17">
        <v>282600</v>
      </c>
      <c r="T2" s="18">
        <v>317091</v>
      </c>
      <c r="U2" s="17">
        <v>242103</v>
      </c>
      <c r="V2" s="18">
        <v>231636</v>
      </c>
      <c r="W2" s="18">
        <v>200337</v>
      </c>
      <c r="X2" s="18">
        <v>143850</v>
      </c>
      <c r="Y2" s="19">
        <v>97364</v>
      </c>
      <c r="Z2" s="14">
        <v>69091</v>
      </c>
      <c r="AA2" s="14">
        <v>50493</v>
      </c>
      <c r="AB2" s="15">
        <v>97408</v>
      </c>
      <c r="AC2" s="16">
        <v>194758</v>
      </c>
      <c r="AD2" s="16">
        <v>242892</v>
      </c>
      <c r="AE2" s="17">
        <v>309738</v>
      </c>
      <c r="AF2" s="18">
        <v>280241</v>
      </c>
      <c r="AG2" s="17">
        <v>294410</v>
      </c>
      <c r="AH2" s="18">
        <v>235605</v>
      </c>
      <c r="AI2" s="18">
        <f>185045</f>
        <v>185045</v>
      </c>
      <c r="AJ2" s="18">
        <f>130163</f>
        <v>130163</v>
      </c>
      <c r="AK2" s="19">
        <v>93742</v>
      </c>
      <c r="AL2" s="14">
        <v>58299</v>
      </c>
      <c r="AM2" s="14">
        <v>40622</v>
      </c>
      <c r="AN2" s="15">
        <v>83800</v>
      </c>
      <c r="AO2" s="16">
        <v>140660</v>
      </c>
      <c r="AP2" s="16">
        <v>241599</v>
      </c>
      <c r="AQ2" s="17">
        <v>249040</v>
      </c>
      <c r="AR2" s="13">
        <v>255380</v>
      </c>
      <c r="AS2" s="4">
        <v>199230</v>
      </c>
      <c r="AT2" s="4">
        <v>198574</v>
      </c>
      <c r="AU2" s="4">
        <f>B50</f>
        <v>186843</v>
      </c>
      <c r="AV2" s="4">
        <v>128607</v>
      </c>
      <c r="AW2" s="4">
        <v>79394</v>
      </c>
    </row>
    <row r="3" spans="1:49">
      <c r="A3" s="1" t="s">
        <v>2</v>
      </c>
      <c r="B3" s="14">
        <v>61351</v>
      </c>
      <c r="C3" s="3"/>
      <c r="H3" s="5"/>
      <c r="I3" s="3"/>
      <c r="J3" s="5"/>
      <c r="K3" s="3"/>
    </row>
    <row r="4" spans="1:49">
      <c r="A4" s="1" t="s">
        <v>3</v>
      </c>
      <c r="B4" s="14">
        <v>85432</v>
      </c>
      <c r="C4" s="3"/>
      <c r="H4" s="5"/>
      <c r="I4" s="3"/>
      <c r="J4" s="5"/>
      <c r="K4" s="3"/>
    </row>
    <row r="5" spans="1:49">
      <c r="A5" s="1" t="s">
        <v>4</v>
      </c>
      <c r="B5" s="15">
        <v>192988</v>
      </c>
      <c r="C5" s="3"/>
      <c r="H5" s="5"/>
      <c r="I5" s="3"/>
      <c r="J5" s="5"/>
      <c r="K5" s="3"/>
    </row>
    <row r="6" spans="1:49">
      <c r="A6" s="1" t="s">
        <v>5</v>
      </c>
      <c r="B6" s="16">
        <v>263477</v>
      </c>
      <c r="C6" s="3"/>
      <c r="H6" s="5"/>
      <c r="I6" s="3"/>
      <c r="J6" s="5"/>
      <c r="K6" s="3"/>
    </row>
    <row r="7" spans="1:49">
      <c r="A7" s="1" t="s">
        <v>6</v>
      </c>
      <c r="B7" s="17">
        <v>279509</v>
      </c>
      <c r="C7" s="3"/>
      <c r="H7" s="5"/>
      <c r="I7" s="3"/>
      <c r="J7" s="5"/>
      <c r="K7" s="3"/>
    </row>
    <row r="8" spans="1:49">
      <c r="A8" s="1" t="s">
        <v>7</v>
      </c>
      <c r="B8" s="18">
        <v>314449</v>
      </c>
      <c r="C8" s="3"/>
      <c r="H8" s="5"/>
      <c r="I8" s="3"/>
      <c r="J8" s="5"/>
      <c r="K8" s="3"/>
    </row>
    <row r="9" spans="1:49">
      <c r="A9" s="1" t="s">
        <v>8</v>
      </c>
      <c r="B9" s="17">
        <v>261942</v>
      </c>
      <c r="C9" s="3"/>
      <c r="H9" s="5"/>
      <c r="I9" s="3"/>
      <c r="J9" s="5"/>
      <c r="K9" s="3"/>
    </row>
    <row r="10" spans="1:49">
      <c r="A10" s="1" t="s">
        <v>9</v>
      </c>
      <c r="B10" s="18">
        <v>270826</v>
      </c>
      <c r="C10" s="3"/>
      <c r="H10" s="5"/>
      <c r="I10" s="3"/>
      <c r="J10" s="5"/>
      <c r="K10" s="3"/>
    </row>
    <row r="11" spans="1:49">
      <c r="A11" s="1" t="s">
        <v>10</v>
      </c>
      <c r="B11" s="18">
        <v>196880</v>
      </c>
      <c r="C11" s="3"/>
      <c r="H11" s="5"/>
      <c r="I11" s="3"/>
      <c r="J11" s="5"/>
      <c r="K11" s="3"/>
    </row>
    <row r="12" spans="1:49">
      <c r="A12" s="1" t="s">
        <v>11</v>
      </c>
      <c r="B12" s="18">
        <v>159421</v>
      </c>
      <c r="C12" s="3"/>
      <c r="H12" s="5"/>
      <c r="I12" s="3"/>
      <c r="J12" s="5"/>
      <c r="K12" s="3"/>
    </row>
    <row r="13" spans="1:49">
      <c r="A13" s="1" t="s">
        <v>12</v>
      </c>
      <c r="B13" s="19">
        <v>117196</v>
      </c>
      <c r="C13" s="3"/>
      <c r="H13" s="5"/>
      <c r="I13" s="3"/>
      <c r="J13" s="5"/>
      <c r="K13" s="3"/>
    </row>
    <row r="14" spans="1:49">
      <c r="A14" s="1" t="s">
        <v>13</v>
      </c>
      <c r="B14" s="13">
        <f>SUM(B2:B13)</f>
        <v>2278893</v>
      </c>
      <c r="C14" s="3"/>
      <c r="H14" s="5"/>
      <c r="I14" s="3"/>
    </row>
    <row r="15" spans="1:49">
      <c r="A15" s="1" t="s">
        <v>14</v>
      </c>
      <c r="B15" s="14">
        <v>77872</v>
      </c>
      <c r="C15" s="3"/>
      <c r="H15" s="5"/>
      <c r="I15" s="3"/>
      <c r="J15" s="5"/>
      <c r="K15" s="3"/>
    </row>
    <row r="16" spans="1:49">
      <c r="A16" s="1" t="s">
        <v>15</v>
      </c>
      <c r="B16" s="14">
        <v>54278</v>
      </c>
      <c r="C16" s="3"/>
      <c r="H16" s="5"/>
      <c r="I16" s="3"/>
      <c r="J16" s="5"/>
      <c r="K16" s="3"/>
    </row>
    <row r="17" spans="1:11">
      <c r="A17" s="1" t="s">
        <v>16</v>
      </c>
      <c r="B17" s="14">
        <v>95320</v>
      </c>
      <c r="C17" s="3"/>
      <c r="H17" s="5"/>
      <c r="I17" s="3"/>
      <c r="J17" s="5"/>
      <c r="K17" s="3"/>
    </row>
    <row r="18" spans="1:11">
      <c r="A18" s="1" t="s">
        <v>17</v>
      </c>
      <c r="B18" s="15">
        <v>184137</v>
      </c>
      <c r="C18" s="3"/>
      <c r="H18" s="5"/>
      <c r="I18" s="3"/>
      <c r="J18" s="5"/>
      <c r="K18" s="3"/>
    </row>
    <row r="19" spans="1:11">
      <c r="A19" s="1" t="s">
        <v>18</v>
      </c>
      <c r="B19" s="16">
        <v>230154</v>
      </c>
      <c r="C19" s="3"/>
      <c r="H19" s="5"/>
      <c r="I19" s="3"/>
      <c r="J19" s="5"/>
      <c r="K19" s="3"/>
    </row>
    <row r="20" spans="1:11">
      <c r="A20" s="1" t="s">
        <v>19</v>
      </c>
      <c r="B20" s="17">
        <v>282600</v>
      </c>
      <c r="C20" s="3"/>
      <c r="H20" s="5"/>
      <c r="I20" s="3"/>
      <c r="J20" s="5"/>
      <c r="K20" s="3"/>
    </row>
    <row r="21" spans="1:11">
      <c r="A21" s="1" t="s">
        <v>20</v>
      </c>
      <c r="B21" s="18">
        <v>317091</v>
      </c>
      <c r="C21" s="3"/>
      <c r="H21" s="5"/>
      <c r="I21" s="3"/>
      <c r="J21" s="5"/>
      <c r="K21" s="3"/>
    </row>
    <row r="22" spans="1:11">
      <c r="A22" s="1" t="s">
        <v>21</v>
      </c>
      <c r="B22" s="17">
        <v>242103</v>
      </c>
      <c r="C22" s="3"/>
      <c r="H22" s="5"/>
      <c r="I22" s="3"/>
      <c r="J22" s="5"/>
      <c r="K22" s="3"/>
    </row>
    <row r="23" spans="1:11">
      <c r="A23" s="1" t="s">
        <v>22</v>
      </c>
      <c r="B23" s="18">
        <v>231636</v>
      </c>
      <c r="C23" s="3"/>
      <c r="H23" s="5"/>
      <c r="I23" s="3"/>
      <c r="J23" s="5"/>
      <c r="K23" s="3"/>
    </row>
    <row r="24" spans="1:11">
      <c r="A24" s="1" t="s">
        <v>23</v>
      </c>
      <c r="B24" s="18">
        <v>200337</v>
      </c>
      <c r="C24" s="3"/>
      <c r="H24" s="5"/>
      <c r="I24" s="3"/>
      <c r="J24" s="5"/>
      <c r="K24" s="3"/>
    </row>
    <row r="25" spans="1:11">
      <c r="A25" s="1" t="s">
        <v>24</v>
      </c>
      <c r="B25" s="18">
        <v>143850</v>
      </c>
      <c r="C25" s="3"/>
      <c r="H25" s="5"/>
      <c r="I25" s="3"/>
      <c r="J25" s="5"/>
      <c r="K25" s="3"/>
    </row>
    <row r="26" spans="1:11">
      <c r="A26" s="1" t="s">
        <v>25</v>
      </c>
      <c r="B26" s="19">
        <v>97364</v>
      </c>
      <c r="C26" s="3"/>
      <c r="H26" s="5"/>
      <c r="I26" s="3"/>
      <c r="J26" s="5"/>
      <c r="K26" s="3"/>
    </row>
    <row r="27" spans="1:11">
      <c r="A27" s="1" t="s">
        <v>13</v>
      </c>
      <c r="B27" s="13">
        <f>SUM(B15:B26)</f>
        <v>2156742</v>
      </c>
      <c r="C27" s="3"/>
      <c r="H27" s="5"/>
      <c r="I27" s="3"/>
    </row>
    <row r="28" spans="1:11">
      <c r="A28" s="1" t="s">
        <v>26</v>
      </c>
      <c r="B28" s="14">
        <v>69091</v>
      </c>
      <c r="C28" s="3"/>
      <c r="H28" s="5"/>
      <c r="I28" s="3"/>
      <c r="J28" s="5"/>
      <c r="K28" s="3"/>
    </row>
    <row r="29" spans="1:11">
      <c r="A29" s="1" t="s">
        <v>27</v>
      </c>
      <c r="B29" s="14">
        <v>50493</v>
      </c>
      <c r="C29" s="3"/>
      <c r="H29" s="5"/>
      <c r="I29" s="3"/>
      <c r="J29" s="5"/>
      <c r="K29" s="3"/>
    </row>
    <row r="30" spans="1:11">
      <c r="A30" s="1" t="s">
        <v>28</v>
      </c>
      <c r="B30" s="15">
        <v>97408</v>
      </c>
      <c r="C30" s="3"/>
      <c r="H30" s="5"/>
      <c r="I30" s="3"/>
      <c r="J30" s="5"/>
      <c r="K30" s="3"/>
    </row>
    <row r="31" spans="1:11">
      <c r="A31" s="1" t="s">
        <v>29</v>
      </c>
      <c r="B31" s="16">
        <v>194758</v>
      </c>
      <c r="C31" s="3"/>
      <c r="H31" s="5"/>
      <c r="I31" s="3"/>
      <c r="J31" s="5"/>
      <c r="K31" s="3"/>
    </row>
    <row r="32" spans="1:11">
      <c r="A32" s="1" t="s">
        <v>30</v>
      </c>
      <c r="B32" s="16">
        <v>242892</v>
      </c>
      <c r="C32" s="3"/>
      <c r="H32" s="5"/>
      <c r="I32" s="3"/>
      <c r="J32" s="5"/>
      <c r="K32" s="3"/>
    </row>
    <row r="33" spans="1:11">
      <c r="A33" s="1" t="s">
        <v>31</v>
      </c>
      <c r="B33" s="17">
        <v>309738</v>
      </c>
      <c r="C33" s="3"/>
      <c r="H33" s="5"/>
      <c r="I33" s="3"/>
      <c r="J33" s="5"/>
      <c r="K33" s="3"/>
    </row>
    <row r="34" spans="1:11">
      <c r="A34" s="1" t="s">
        <v>32</v>
      </c>
      <c r="B34" s="18">
        <v>280241</v>
      </c>
      <c r="C34" s="3"/>
      <c r="H34" s="5"/>
      <c r="I34" s="3"/>
      <c r="J34" s="5"/>
      <c r="K34" s="3"/>
    </row>
    <row r="35" spans="1:11">
      <c r="A35" s="1" t="s">
        <v>33</v>
      </c>
      <c r="B35" s="17">
        <v>294410</v>
      </c>
      <c r="C35" s="3"/>
      <c r="H35" s="5"/>
      <c r="I35" s="3"/>
      <c r="J35" s="5"/>
      <c r="K35" s="3"/>
    </row>
    <row r="36" spans="1:11">
      <c r="A36" s="1" t="s">
        <v>34</v>
      </c>
      <c r="B36" s="18">
        <v>235605</v>
      </c>
      <c r="C36" s="3"/>
      <c r="H36" s="5"/>
      <c r="I36" s="3"/>
      <c r="J36" s="5"/>
      <c r="K36" s="3"/>
    </row>
    <row r="37" spans="1:11">
      <c r="A37" s="1" t="s">
        <v>35</v>
      </c>
      <c r="B37" s="18">
        <f>185045</f>
        <v>185045</v>
      </c>
      <c r="C37" s="3"/>
      <c r="H37" s="5"/>
      <c r="I37" s="3"/>
      <c r="J37" s="5"/>
      <c r="K37" s="3"/>
    </row>
    <row r="38" spans="1:11">
      <c r="A38" s="1" t="s">
        <v>36</v>
      </c>
      <c r="B38" s="18">
        <f>130163</f>
        <v>130163</v>
      </c>
      <c r="C38" s="3"/>
      <c r="H38" s="5"/>
      <c r="I38" s="3"/>
      <c r="J38" s="5"/>
      <c r="K38" s="3"/>
    </row>
    <row r="39" spans="1:11">
      <c r="A39" s="1" t="s">
        <v>37</v>
      </c>
      <c r="B39" s="19">
        <v>93742</v>
      </c>
      <c r="C39" s="3"/>
      <c r="H39" s="5"/>
      <c r="I39" s="3"/>
      <c r="J39" s="5"/>
      <c r="K39" s="3"/>
    </row>
    <row r="40" spans="1:11">
      <c r="A40" s="1" t="s">
        <v>13</v>
      </c>
      <c r="B40" s="13">
        <f>SUM(B28:B39)</f>
        <v>2183586</v>
      </c>
      <c r="C40" s="3"/>
      <c r="H40" s="5"/>
      <c r="I40" s="3"/>
    </row>
    <row r="41" spans="1:11">
      <c r="A41" s="1" t="s">
        <v>38</v>
      </c>
      <c r="B41" s="14">
        <v>58299</v>
      </c>
      <c r="C41" s="3"/>
      <c r="H41" s="5"/>
      <c r="I41" s="3"/>
      <c r="J41" s="5"/>
      <c r="K41" s="3"/>
    </row>
    <row r="42" spans="1:11">
      <c r="A42" s="1" t="s">
        <v>39</v>
      </c>
      <c r="B42" s="14">
        <v>40622</v>
      </c>
      <c r="C42" s="3"/>
      <c r="D42" s="4"/>
      <c r="H42" s="5"/>
      <c r="I42" s="3"/>
      <c r="J42" s="5"/>
      <c r="K42" s="3"/>
    </row>
    <row r="43" spans="1:11">
      <c r="A43" s="1" t="s">
        <v>40</v>
      </c>
      <c r="B43" s="15">
        <v>83800</v>
      </c>
      <c r="C43" s="3"/>
      <c r="D43" s="4"/>
      <c r="H43" s="5"/>
      <c r="I43" s="3"/>
      <c r="J43" s="5"/>
      <c r="K43" s="3"/>
    </row>
    <row r="44" spans="1:11">
      <c r="A44" s="1" t="s">
        <v>41</v>
      </c>
      <c r="B44" s="16">
        <v>140660</v>
      </c>
      <c r="C44" s="3"/>
      <c r="D44" s="4"/>
      <c r="H44" s="5"/>
      <c r="I44" s="3"/>
      <c r="J44" s="5"/>
      <c r="K44" s="3"/>
    </row>
    <row r="45" spans="1:11">
      <c r="A45" s="1" t="s">
        <v>42</v>
      </c>
      <c r="B45" s="16">
        <v>241599</v>
      </c>
      <c r="C45" s="3"/>
      <c r="D45" s="4"/>
      <c r="H45" s="5"/>
      <c r="I45" s="3"/>
      <c r="J45" s="5"/>
      <c r="K45" s="3"/>
    </row>
    <row r="46" spans="1:11">
      <c r="A46" s="1" t="s">
        <v>43</v>
      </c>
      <c r="B46" s="17">
        <v>249040</v>
      </c>
      <c r="C46" s="3"/>
      <c r="D46" s="4"/>
      <c r="H46" s="5"/>
      <c r="I46" s="3"/>
      <c r="J46" s="5"/>
      <c r="K46" s="3"/>
    </row>
    <row r="47" spans="1:11">
      <c r="A47" s="1" t="s">
        <v>103</v>
      </c>
      <c r="B47" s="13">
        <v>255380</v>
      </c>
      <c r="D47" s="4"/>
      <c r="H47" s="5"/>
      <c r="I47" s="3"/>
    </row>
    <row r="48" spans="1:11">
      <c r="A48" s="1" t="s">
        <v>104</v>
      </c>
      <c r="B48" s="4">
        <v>199230</v>
      </c>
    </row>
    <row r="49" spans="1:2">
      <c r="A49" s="1" t="s">
        <v>105</v>
      </c>
      <c r="B49" s="4">
        <v>198574</v>
      </c>
    </row>
    <row r="50" spans="1:2">
      <c r="A50" s="1" t="s">
        <v>141</v>
      </c>
      <c r="B50" s="4">
        <v>186843</v>
      </c>
    </row>
    <row r="51" spans="1:2">
      <c r="A51" s="1" t="s">
        <v>142</v>
      </c>
      <c r="B51" s="4">
        <v>128607</v>
      </c>
    </row>
    <row r="52" spans="1:2">
      <c r="A52" s="1" t="s">
        <v>143</v>
      </c>
      <c r="B52" s="4">
        <v>79394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05"/>
  <sheetViews>
    <sheetView topLeftCell="C1" workbookViewId="0">
      <selection activeCell="AY31" sqref="AY31"/>
    </sheetView>
  </sheetViews>
  <sheetFormatPr defaultRowHeight="15"/>
  <cols>
    <col min="1" max="2" width="4.7109375" customWidth="1"/>
    <col min="3" max="3" width="36.28515625" customWidth="1"/>
    <col min="4" max="4" width="11.42578125" customWidth="1"/>
    <col min="5" max="5" width="10.7109375" customWidth="1"/>
    <col min="6" max="6" width="12.28515625" customWidth="1"/>
    <col min="7" max="7" width="12" customWidth="1"/>
    <col min="8" max="8" width="11.5703125" customWidth="1"/>
    <col min="9" max="9" width="11.28515625" customWidth="1"/>
    <col min="10" max="10" width="12.7109375" customWidth="1"/>
    <col min="11" max="11" width="11.42578125" customWidth="1"/>
    <col min="12" max="12" width="12" customWidth="1"/>
    <col min="13" max="13" width="12.7109375" customWidth="1"/>
    <col min="14" max="14" width="12.42578125" customWidth="1"/>
    <col min="15" max="15" width="11.85546875" customWidth="1"/>
    <col min="16" max="16" width="11.140625" customWidth="1"/>
    <col min="17" max="17" width="12.42578125" customWidth="1"/>
    <col min="18" max="18" width="12.140625" customWidth="1"/>
    <col min="19" max="19" width="12.7109375" customWidth="1"/>
    <col min="20" max="20" width="10.140625" customWidth="1"/>
    <col min="21" max="22" width="11" customWidth="1"/>
    <col min="23" max="23" width="11.140625" customWidth="1"/>
    <col min="24" max="24" width="12.140625" customWidth="1"/>
    <col min="25" max="25" width="10.5703125" customWidth="1"/>
    <col min="26" max="26" width="10.42578125" customWidth="1"/>
    <col min="27" max="27" width="11.5703125" customWidth="1"/>
    <col min="28" max="28" width="10.7109375" customWidth="1"/>
    <col min="29" max="29" width="10.42578125" customWidth="1"/>
    <col min="30" max="30" width="10.85546875" customWidth="1"/>
    <col min="31" max="31" width="10.28515625" customWidth="1"/>
    <col min="32" max="32" width="10.140625" customWidth="1"/>
    <col min="33" max="33" width="10.28515625" customWidth="1"/>
    <col min="34" max="34" width="10.5703125" customWidth="1"/>
    <col min="35" max="35" width="10.85546875" customWidth="1"/>
    <col min="36" max="36" width="10" customWidth="1"/>
    <col min="37" max="37" width="10.5703125" customWidth="1"/>
    <col min="38" max="38" width="10.7109375" customWidth="1"/>
    <col min="39" max="40" width="10.42578125" customWidth="1"/>
    <col min="41" max="42" width="10.5703125" customWidth="1"/>
    <col min="43" max="43" width="10.140625" customWidth="1"/>
    <col min="44" max="44" width="11.140625" customWidth="1"/>
    <col min="45" max="46" width="10.28515625" customWidth="1"/>
    <col min="47" max="47" width="10.7109375" customWidth="1"/>
    <col min="48" max="48" width="10.28515625" customWidth="1"/>
    <col min="49" max="49" width="10.7109375" customWidth="1"/>
    <col min="50" max="50" width="11" customWidth="1"/>
    <col min="51" max="51" width="10.7109375" customWidth="1"/>
  </cols>
  <sheetData>
    <row r="2" spans="1:51">
      <c r="A2" t="s">
        <v>94</v>
      </c>
      <c r="D2" s="9">
        <v>40726</v>
      </c>
      <c r="E2" s="9">
        <v>40757</v>
      </c>
      <c r="F2" s="9">
        <v>40788</v>
      </c>
      <c r="G2" s="9">
        <v>40818</v>
      </c>
      <c r="H2" s="9">
        <v>40849</v>
      </c>
      <c r="I2" s="9">
        <v>40879</v>
      </c>
      <c r="J2" s="9">
        <v>40910</v>
      </c>
      <c r="K2" s="9">
        <v>40941</v>
      </c>
      <c r="L2" s="9">
        <v>40970</v>
      </c>
      <c r="M2" s="9">
        <v>41001</v>
      </c>
      <c r="N2" s="9">
        <v>41031</v>
      </c>
      <c r="O2" s="9">
        <v>41062</v>
      </c>
      <c r="P2" s="9">
        <v>41092</v>
      </c>
      <c r="Q2" s="9">
        <v>41123</v>
      </c>
      <c r="R2" s="9">
        <v>41154</v>
      </c>
      <c r="S2" s="9">
        <v>41184</v>
      </c>
      <c r="T2" s="9">
        <v>41215</v>
      </c>
      <c r="U2" s="9">
        <v>41245</v>
      </c>
      <c r="V2" s="9">
        <v>41276</v>
      </c>
      <c r="W2" s="9">
        <v>41307</v>
      </c>
      <c r="X2" s="9">
        <v>41335</v>
      </c>
      <c r="Y2" s="9">
        <v>41366</v>
      </c>
      <c r="Z2" s="9">
        <v>41396</v>
      </c>
      <c r="AA2" s="9">
        <v>41427</v>
      </c>
      <c r="AB2" s="9">
        <v>41457</v>
      </c>
      <c r="AC2" s="9">
        <v>41488</v>
      </c>
      <c r="AD2" s="9">
        <v>41519</v>
      </c>
      <c r="AE2" s="9">
        <v>41549</v>
      </c>
      <c r="AF2" s="9">
        <v>41580</v>
      </c>
      <c r="AG2" s="9">
        <v>41610</v>
      </c>
      <c r="AH2" s="9">
        <v>41641</v>
      </c>
      <c r="AI2" s="9">
        <v>41672</v>
      </c>
      <c r="AJ2" s="9">
        <v>41700</v>
      </c>
      <c r="AK2" s="9">
        <v>41731</v>
      </c>
      <c r="AL2" s="9">
        <v>41761</v>
      </c>
      <c r="AM2" s="9">
        <v>41792</v>
      </c>
      <c r="AN2" s="9">
        <v>41822</v>
      </c>
      <c r="AO2" s="9">
        <v>41853</v>
      </c>
      <c r="AP2" s="9">
        <v>41884</v>
      </c>
      <c r="AQ2" s="9">
        <v>41914</v>
      </c>
      <c r="AR2" s="9">
        <v>41945</v>
      </c>
      <c r="AS2" s="9">
        <v>41975</v>
      </c>
      <c r="AT2" s="36">
        <v>42019</v>
      </c>
      <c r="AU2" s="36">
        <v>42050</v>
      </c>
      <c r="AV2" s="36">
        <v>42078</v>
      </c>
      <c r="AW2" s="36">
        <v>42109</v>
      </c>
      <c r="AX2" s="36">
        <v>42139</v>
      </c>
      <c r="AY2" s="36">
        <v>42170</v>
      </c>
    </row>
    <row r="3" spans="1:51">
      <c r="C3" t="s">
        <v>45</v>
      </c>
      <c r="D3" s="4">
        <v>70531.61</v>
      </c>
      <c r="E3" s="4">
        <v>61675.33</v>
      </c>
      <c r="F3" s="4">
        <v>70539.78</v>
      </c>
      <c r="G3" s="4">
        <v>306415.84999999998</v>
      </c>
      <c r="H3" s="4">
        <v>409578.44</v>
      </c>
      <c r="I3" s="4">
        <v>412184.67</v>
      </c>
      <c r="J3" s="4">
        <v>514742.68</v>
      </c>
      <c r="K3" s="4">
        <v>463500.44</v>
      </c>
      <c r="L3" s="4">
        <v>483451.58</v>
      </c>
      <c r="M3" s="4">
        <v>372601.02</v>
      </c>
      <c r="N3" s="4">
        <v>268891.03999999998</v>
      </c>
      <c r="O3" s="4">
        <v>152444.03</v>
      </c>
      <c r="P3" s="4">
        <v>0</v>
      </c>
      <c r="Q3" s="4">
        <v>22344.95</v>
      </c>
      <c r="R3" s="4">
        <v>249707.88</v>
      </c>
      <c r="S3" s="4">
        <v>479105.14</v>
      </c>
      <c r="T3" s="4">
        <v>510902.77999999997</v>
      </c>
      <c r="U3" s="4">
        <v>522324.44</v>
      </c>
      <c r="V3" s="4">
        <v>440011.69</v>
      </c>
      <c r="W3" s="4">
        <v>306276.96000000002</v>
      </c>
      <c r="X3" s="4">
        <v>367748.04</v>
      </c>
      <c r="Y3" s="4">
        <v>177133.77</v>
      </c>
      <c r="Z3" s="4">
        <v>221692.95</v>
      </c>
      <c r="AA3" s="4">
        <v>117231.33</v>
      </c>
      <c r="AB3" s="4">
        <v>56961.24</v>
      </c>
      <c r="AC3" s="4">
        <v>42116.35</v>
      </c>
      <c r="AD3" s="4">
        <v>177967.11</v>
      </c>
      <c r="AE3" s="4">
        <v>426719.1</v>
      </c>
      <c r="AF3" s="4">
        <v>564293.73</v>
      </c>
      <c r="AG3" s="4">
        <v>670642.62</v>
      </c>
      <c r="AH3" s="4">
        <v>699785.01</v>
      </c>
      <c r="AI3" s="4">
        <v>734581.04</v>
      </c>
      <c r="AJ3" s="4">
        <v>659956.26</v>
      </c>
      <c r="AK3" s="4">
        <v>563909.74</v>
      </c>
      <c r="AL3" s="4">
        <v>421825.27</v>
      </c>
      <c r="AM3" s="4">
        <v>382078.22</v>
      </c>
      <c r="AN3" s="4">
        <v>311293.34000000003</v>
      </c>
      <c r="AO3" s="4">
        <v>218776.26</v>
      </c>
      <c r="AP3" s="4">
        <v>318482.94</v>
      </c>
      <c r="AQ3" s="4">
        <v>536777.17000000004</v>
      </c>
      <c r="AR3" s="4">
        <v>652946.4</v>
      </c>
      <c r="AS3" s="4">
        <v>714580.88</v>
      </c>
      <c r="AT3" s="4">
        <v>717195.28</v>
      </c>
      <c r="AU3" s="4">
        <v>605952.55999999994</v>
      </c>
      <c r="AV3" s="4">
        <v>649343.43000000005</v>
      </c>
      <c r="AW3" s="4">
        <v>581728.51</v>
      </c>
      <c r="AX3" s="4">
        <v>443001.91</v>
      </c>
      <c r="AY3" s="4">
        <v>428949.51</v>
      </c>
    </row>
    <row r="4" spans="1:51">
      <c r="C4" t="s">
        <v>46</v>
      </c>
      <c r="D4" s="4">
        <v>441196.33999999997</v>
      </c>
      <c r="E4" s="4">
        <v>378450.74</v>
      </c>
      <c r="F4" s="4">
        <v>408434.64</v>
      </c>
      <c r="G4" s="4">
        <v>899484.32</v>
      </c>
      <c r="H4" s="4">
        <v>1417290.75</v>
      </c>
      <c r="I4" s="4">
        <v>1555600.68</v>
      </c>
      <c r="J4" s="4">
        <v>1653934.8</v>
      </c>
      <c r="K4" s="4">
        <v>1355517.38</v>
      </c>
      <c r="L4" s="4">
        <v>1324495.8899999999</v>
      </c>
      <c r="M4" s="4">
        <v>978259.46</v>
      </c>
      <c r="N4" s="4">
        <v>754605.71</v>
      </c>
      <c r="O4" s="4">
        <v>542749.43999999994</v>
      </c>
      <c r="P4" s="4">
        <v>284781.69</v>
      </c>
      <c r="Q4" s="4">
        <v>152877.04</v>
      </c>
      <c r="R4" s="4">
        <v>321399.63</v>
      </c>
      <c r="S4" s="4">
        <v>707530.17</v>
      </c>
      <c r="T4" s="4">
        <v>903765.4</v>
      </c>
      <c r="U4" s="4">
        <v>1516883.05</v>
      </c>
      <c r="V4" s="4">
        <v>1662456.1099999999</v>
      </c>
      <c r="W4" s="4">
        <v>1233114.44</v>
      </c>
      <c r="X4" s="4">
        <v>1052124.43</v>
      </c>
      <c r="Y4" s="4">
        <v>677056.07</v>
      </c>
      <c r="Z4" s="4">
        <v>327764.06</v>
      </c>
      <c r="AA4" s="4">
        <v>175475.26</v>
      </c>
      <c r="AB4" s="4">
        <v>117255.84</v>
      </c>
      <c r="AC4" s="4">
        <v>91691.91</v>
      </c>
      <c r="AD4" s="4">
        <v>220483.79</v>
      </c>
      <c r="AE4" s="4">
        <v>599735.18999999994</v>
      </c>
      <c r="AF4" s="4">
        <v>913708.29</v>
      </c>
      <c r="AG4" s="4">
        <v>1205075</v>
      </c>
      <c r="AH4" s="4">
        <v>1013782.62</v>
      </c>
      <c r="AI4" s="4">
        <v>1066593.5</v>
      </c>
      <c r="AJ4" s="4">
        <v>764303.5</v>
      </c>
      <c r="AK4" s="4">
        <v>502136.37</v>
      </c>
      <c r="AL4" s="4">
        <v>234078.66999999998</v>
      </c>
      <c r="AM4" s="4">
        <v>200843.11</v>
      </c>
      <c r="AN4" s="4">
        <v>121496.06999999999</v>
      </c>
      <c r="AO4" s="4">
        <v>74902.559999999998</v>
      </c>
      <c r="AP4" s="4">
        <v>149502.82999999999</v>
      </c>
      <c r="AQ4" s="4">
        <v>368328.11</v>
      </c>
      <c r="AR4" s="4">
        <v>782465.41</v>
      </c>
      <c r="AS4" s="4">
        <v>780463.76</v>
      </c>
      <c r="AT4" s="4">
        <v>771983.3</v>
      </c>
      <c r="AU4" s="4">
        <v>585919.72</v>
      </c>
      <c r="AV4" s="4">
        <v>563558.43000000005</v>
      </c>
      <c r="AW4" s="4">
        <v>524873.48</v>
      </c>
      <c r="AX4" s="4">
        <v>254095.16999999998</v>
      </c>
      <c r="AY4" s="4">
        <v>136488.01999999999</v>
      </c>
    </row>
    <row r="5" spans="1:51">
      <c r="C5" t="s">
        <v>47</v>
      </c>
      <c r="D5" s="4">
        <v>33023.14</v>
      </c>
      <c r="E5" s="4">
        <v>32622.81</v>
      </c>
      <c r="F5" s="4">
        <v>73080.649999999994</v>
      </c>
      <c r="G5" s="4">
        <v>251627.83</v>
      </c>
      <c r="H5" s="4">
        <v>405264.68</v>
      </c>
      <c r="I5" s="4">
        <v>422593.25</v>
      </c>
      <c r="J5" s="4">
        <v>495216.38</v>
      </c>
      <c r="K5" s="4">
        <v>375967.06</v>
      </c>
      <c r="L5" s="4">
        <v>386228.58</v>
      </c>
      <c r="M5" s="4">
        <v>266440.03999999998</v>
      </c>
      <c r="N5" s="4">
        <v>171659.87</v>
      </c>
      <c r="O5" s="4">
        <v>151251.21</v>
      </c>
      <c r="P5" s="4">
        <v>41266.67</v>
      </c>
      <c r="Q5" s="4">
        <v>13178.21</v>
      </c>
      <c r="R5" s="4">
        <v>95188.67</v>
      </c>
      <c r="S5" s="4">
        <v>291636.32</v>
      </c>
      <c r="T5" s="4">
        <v>364953.9</v>
      </c>
      <c r="U5" s="4">
        <v>479660.7</v>
      </c>
      <c r="V5" s="4">
        <v>534489.56999999995</v>
      </c>
      <c r="W5" s="4">
        <v>409464.06</v>
      </c>
      <c r="X5" s="4">
        <v>370509.5</v>
      </c>
      <c r="Y5" s="4">
        <v>291088.93</v>
      </c>
      <c r="Z5" s="4">
        <v>139372.03</v>
      </c>
      <c r="AA5" s="4">
        <v>88137.96</v>
      </c>
      <c r="AB5" s="4">
        <v>19436.43</v>
      </c>
      <c r="AC5" s="4">
        <v>13880.83</v>
      </c>
      <c r="AD5" s="4">
        <v>104690.38</v>
      </c>
      <c r="AE5" s="4">
        <v>287485.96000000002</v>
      </c>
      <c r="AF5" s="4">
        <v>397315.27</v>
      </c>
      <c r="AG5" s="4">
        <v>253555.95</v>
      </c>
      <c r="AH5" s="4">
        <v>257534.74</v>
      </c>
      <c r="AI5" s="4">
        <v>284650.96999999997</v>
      </c>
      <c r="AJ5" s="4">
        <v>362306.82</v>
      </c>
      <c r="AK5" s="4">
        <v>256685.06</v>
      </c>
      <c r="AL5" s="4">
        <v>129592.54</v>
      </c>
      <c r="AM5" s="4">
        <v>86250.69</v>
      </c>
      <c r="AN5" s="4">
        <v>17598.18</v>
      </c>
      <c r="AO5" s="4">
        <v>13300.76</v>
      </c>
      <c r="AP5" s="4">
        <v>67043.02</v>
      </c>
      <c r="AQ5" s="4">
        <v>202174.82</v>
      </c>
      <c r="AR5" s="4">
        <v>374251.36</v>
      </c>
      <c r="AS5" s="4">
        <v>354308.39</v>
      </c>
      <c r="AT5" s="4">
        <v>364627.1</v>
      </c>
      <c r="AU5" s="4">
        <v>289838.92</v>
      </c>
      <c r="AV5" s="4">
        <v>298678.86</v>
      </c>
      <c r="AW5" s="4">
        <v>254838.63999999998</v>
      </c>
      <c r="AX5" s="4">
        <v>126014.08</v>
      </c>
      <c r="AY5" s="4">
        <v>50466.09</v>
      </c>
    </row>
    <row r="6" spans="1:51">
      <c r="C6" t="s">
        <v>48</v>
      </c>
      <c r="D6" s="4">
        <v>190843.03</v>
      </c>
      <c r="E6" s="4">
        <v>214429.82</v>
      </c>
      <c r="F6" s="4">
        <v>168587.95</v>
      </c>
      <c r="G6" s="4">
        <v>384324.97</v>
      </c>
      <c r="H6" s="4">
        <v>642194.68000000005</v>
      </c>
      <c r="I6" s="4">
        <v>767841.11</v>
      </c>
      <c r="J6" s="4">
        <v>906110.19</v>
      </c>
      <c r="K6" s="4">
        <v>691753.9</v>
      </c>
      <c r="L6" s="4">
        <v>726754.18</v>
      </c>
      <c r="M6" s="4">
        <v>510755.72</v>
      </c>
      <c r="N6" s="4">
        <v>371007.87</v>
      </c>
      <c r="O6" s="4">
        <v>308891.36</v>
      </c>
      <c r="P6" s="4">
        <v>238351.58</v>
      </c>
      <c r="Q6" s="4">
        <v>210320.31</v>
      </c>
      <c r="R6" s="4">
        <v>314087.48</v>
      </c>
      <c r="S6" s="4">
        <v>483868.25</v>
      </c>
      <c r="T6" s="4">
        <v>578076.52</v>
      </c>
      <c r="U6" s="4">
        <v>822375.86</v>
      </c>
      <c r="V6" s="4">
        <v>908209.88</v>
      </c>
      <c r="W6" s="4">
        <v>695700.01</v>
      </c>
      <c r="X6" s="4">
        <v>634514.88</v>
      </c>
      <c r="Y6" s="4">
        <v>557733.22</v>
      </c>
      <c r="Z6" s="4">
        <v>324978.09000000003</v>
      </c>
      <c r="AA6" s="4">
        <v>231496.95</v>
      </c>
      <c r="AB6" s="4">
        <v>190026.03</v>
      </c>
      <c r="AC6" s="4">
        <v>153922.79999999999</v>
      </c>
      <c r="AD6" s="4">
        <v>287142.82</v>
      </c>
      <c r="AE6" s="4">
        <v>341032.14</v>
      </c>
      <c r="AF6" s="4">
        <v>387599.53278688528</v>
      </c>
      <c r="AG6" s="4">
        <v>400519.51721311477</v>
      </c>
      <c r="AH6" s="4">
        <v>785749.75</v>
      </c>
      <c r="AI6" s="4">
        <v>842490.4</v>
      </c>
      <c r="AJ6" s="4">
        <v>650168.6</v>
      </c>
      <c r="AK6" s="4">
        <v>461335.39</v>
      </c>
      <c r="AL6" s="4">
        <v>294250.71999999997</v>
      </c>
      <c r="AM6" s="4">
        <v>226594.95</v>
      </c>
      <c r="AN6" s="4">
        <v>152166.25</v>
      </c>
      <c r="AO6" s="4">
        <v>124233.02</v>
      </c>
      <c r="AP6" s="4">
        <v>221962.56</v>
      </c>
      <c r="AQ6" s="4">
        <v>419848.13</v>
      </c>
      <c r="AR6" s="4">
        <v>634858.02</v>
      </c>
      <c r="AS6" s="4">
        <v>693126.46</v>
      </c>
      <c r="AT6" s="4">
        <v>658338.6</v>
      </c>
      <c r="AU6" s="4">
        <v>508206.68</v>
      </c>
      <c r="AV6" s="4">
        <v>522095.68</v>
      </c>
      <c r="AW6" s="4">
        <v>456229.14</v>
      </c>
      <c r="AX6" s="4">
        <v>265296.24</v>
      </c>
      <c r="AY6" s="4">
        <v>194446</v>
      </c>
    </row>
    <row r="7" spans="1:51">
      <c r="C7" t="s">
        <v>49</v>
      </c>
      <c r="D7" s="4">
        <v>377388.64</v>
      </c>
      <c r="E7" s="4">
        <v>329561.46000000002</v>
      </c>
      <c r="F7" s="4">
        <v>366179.4</v>
      </c>
      <c r="G7" s="4">
        <v>1215303.8400000001</v>
      </c>
      <c r="H7" s="4">
        <v>1940031.8599999999</v>
      </c>
      <c r="I7" s="4">
        <v>2087026.5</v>
      </c>
      <c r="J7" s="4">
        <v>2301750.44</v>
      </c>
      <c r="K7" s="4">
        <v>1836885.6099999999</v>
      </c>
      <c r="L7" s="4">
        <v>1876117.95</v>
      </c>
      <c r="M7" s="4">
        <v>1382347.66</v>
      </c>
      <c r="N7" s="4">
        <v>1010547.3</v>
      </c>
      <c r="O7" s="4">
        <v>620650.39</v>
      </c>
      <c r="P7" s="4">
        <v>251113.12</v>
      </c>
      <c r="Q7" s="4">
        <v>116863.67999999999</v>
      </c>
      <c r="R7" s="4">
        <v>373140.24</v>
      </c>
      <c r="S7" s="4">
        <v>1081038.06</v>
      </c>
      <c r="T7" s="4">
        <v>1407421.39</v>
      </c>
      <c r="U7" s="4">
        <v>1931567.74</v>
      </c>
      <c r="V7" s="4">
        <v>2259380.8199999998</v>
      </c>
      <c r="W7" s="4">
        <v>1585323.14</v>
      </c>
      <c r="X7" s="4">
        <v>1489219.43</v>
      </c>
      <c r="Y7" s="4">
        <v>1277077.21</v>
      </c>
      <c r="Z7" s="4">
        <v>724164.29</v>
      </c>
      <c r="AA7" s="4">
        <v>364700.63</v>
      </c>
      <c r="AB7" s="4">
        <v>229585.16999999998</v>
      </c>
      <c r="AC7" s="4">
        <v>132435.70000000001</v>
      </c>
      <c r="AD7" s="4">
        <v>318523.78999999998</v>
      </c>
      <c r="AE7" s="4">
        <v>1137607.1399999999</v>
      </c>
      <c r="AF7" s="4">
        <v>1639351.35</v>
      </c>
      <c r="AG7" s="4">
        <v>2044771.26</v>
      </c>
      <c r="AH7" s="4">
        <v>1868495.34</v>
      </c>
      <c r="AI7" s="4">
        <v>1976592.6099999999</v>
      </c>
      <c r="AJ7" s="4">
        <v>1379006.13</v>
      </c>
      <c r="AK7" s="4">
        <v>1020784.3099999999</v>
      </c>
      <c r="AL7" s="4">
        <v>430076.97</v>
      </c>
      <c r="AM7" s="4">
        <v>118898.01</v>
      </c>
      <c r="AN7" s="4">
        <v>68677.02</v>
      </c>
      <c r="AO7" s="4">
        <v>24444.639999999999</v>
      </c>
      <c r="AP7" s="4">
        <v>276301.23</v>
      </c>
      <c r="AQ7" s="4">
        <v>917049.82</v>
      </c>
      <c r="AR7" s="4">
        <v>1695871.41</v>
      </c>
      <c r="AS7" s="4">
        <v>1789230</v>
      </c>
      <c r="AT7" s="4">
        <v>1795929.4</v>
      </c>
      <c r="AU7" s="4">
        <v>1379708.75</v>
      </c>
      <c r="AV7" s="4">
        <v>1402699.13</v>
      </c>
      <c r="AW7" s="4">
        <v>1245500.1599999999</v>
      </c>
      <c r="AX7" s="4">
        <v>675642.66</v>
      </c>
      <c r="AY7" s="4">
        <v>380542.26</v>
      </c>
    </row>
    <row r="8" spans="1:51">
      <c r="C8" t="s">
        <v>50</v>
      </c>
      <c r="D8" s="4">
        <v>23268.16</v>
      </c>
      <c r="E8" s="4">
        <v>21625.99</v>
      </c>
      <c r="F8" s="4">
        <v>27769.829999999998</v>
      </c>
      <c r="G8" s="4">
        <v>84289.89</v>
      </c>
      <c r="H8" s="4">
        <v>119919.26</v>
      </c>
      <c r="I8" s="4">
        <v>132868.71</v>
      </c>
      <c r="J8" s="4">
        <v>157272.5</v>
      </c>
      <c r="K8" s="4">
        <v>119600.63</v>
      </c>
      <c r="L8" s="4">
        <v>130319.67</v>
      </c>
      <c r="M8" s="4">
        <v>99543.28</v>
      </c>
      <c r="N8" s="4">
        <v>69616.569999999992</v>
      </c>
      <c r="O8" s="4">
        <v>47794.5</v>
      </c>
      <c r="P8" s="4">
        <v>22737.11</v>
      </c>
      <c r="Q8" s="4">
        <v>16184.77</v>
      </c>
      <c r="R8" s="4">
        <v>29313.96</v>
      </c>
      <c r="S8" s="4">
        <v>65278.3</v>
      </c>
      <c r="T8" s="4">
        <v>85066.04</v>
      </c>
      <c r="U8" s="4">
        <v>118048.33</v>
      </c>
      <c r="V8" s="4">
        <v>142321.4</v>
      </c>
      <c r="W8" s="4">
        <v>98383.14</v>
      </c>
      <c r="X8" s="4">
        <v>95319.39</v>
      </c>
      <c r="Y8" s="4">
        <v>74420.53</v>
      </c>
      <c r="Z8" s="4">
        <v>43889.24</v>
      </c>
      <c r="AA8" s="4">
        <v>22377.63</v>
      </c>
      <c r="AB8" s="4">
        <v>12638.99</v>
      </c>
      <c r="AC8" s="4">
        <v>7508.23</v>
      </c>
      <c r="AD8" s="4">
        <v>29330.3</v>
      </c>
      <c r="AE8" s="4">
        <v>84731.069999999992</v>
      </c>
      <c r="AF8" s="4">
        <v>106120.13</v>
      </c>
      <c r="AG8" s="4">
        <v>134911.21</v>
      </c>
      <c r="AH8" s="4">
        <v>120834.3</v>
      </c>
      <c r="AI8" s="4">
        <v>132166.09</v>
      </c>
      <c r="AJ8" s="4">
        <v>96275.28</v>
      </c>
      <c r="AK8" s="4">
        <v>66177</v>
      </c>
      <c r="AL8" s="4">
        <v>27565.579999999998</v>
      </c>
      <c r="AM8" s="4">
        <v>17524.650000000001</v>
      </c>
      <c r="AN8" s="4">
        <v>6642.21</v>
      </c>
      <c r="AO8" s="4">
        <v>5571.94</v>
      </c>
      <c r="AP8" s="4">
        <v>19771.400000000001</v>
      </c>
      <c r="AQ8" s="4">
        <v>47582.080000000002</v>
      </c>
      <c r="AR8" s="4">
        <v>102157.68</v>
      </c>
      <c r="AS8" s="4">
        <v>105270.45</v>
      </c>
      <c r="AT8" s="4">
        <v>99853.74</v>
      </c>
      <c r="AU8" s="4">
        <v>74763.67</v>
      </c>
      <c r="AV8" s="4">
        <v>80474.5</v>
      </c>
      <c r="AW8" s="4">
        <v>70319.19</v>
      </c>
      <c r="AX8" s="4">
        <v>35882.639999999999</v>
      </c>
      <c r="AY8" s="4">
        <v>18096.55</v>
      </c>
    </row>
    <row r="9" spans="1:51">
      <c r="C9" t="s">
        <v>51</v>
      </c>
      <c r="D9" s="4">
        <v>12532.78</v>
      </c>
      <c r="E9" s="4">
        <v>53864.81</v>
      </c>
      <c r="F9" s="4">
        <v>70155.789999999994</v>
      </c>
      <c r="G9" s="4">
        <v>174200.74</v>
      </c>
      <c r="H9" s="4">
        <v>221145.56</v>
      </c>
      <c r="I9" s="4">
        <v>272118.19</v>
      </c>
      <c r="J9" s="4">
        <v>282396.05</v>
      </c>
      <c r="K9" s="4">
        <v>244005.22</v>
      </c>
      <c r="L9" s="4">
        <v>249372.91</v>
      </c>
      <c r="M9" s="4">
        <v>183195.91</v>
      </c>
      <c r="N9" s="4">
        <v>152844.35999999999</v>
      </c>
      <c r="O9" s="4">
        <v>127468.34</v>
      </c>
      <c r="P9" s="4">
        <v>73832.289999999994</v>
      </c>
      <c r="Q9" s="4">
        <v>41348.370000000003</v>
      </c>
      <c r="R9" s="4">
        <v>85580.75</v>
      </c>
      <c r="S9" s="4">
        <v>186333.19</v>
      </c>
      <c r="T9" s="4">
        <v>197452.56</v>
      </c>
      <c r="U9" s="4">
        <v>236554.18</v>
      </c>
      <c r="V9" s="4">
        <v>269781.57</v>
      </c>
      <c r="W9" s="4">
        <v>206905.25</v>
      </c>
      <c r="X9" s="4">
        <v>195818.56</v>
      </c>
      <c r="Y9" s="4">
        <v>187387.12</v>
      </c>
      <c r="Z9" s="4">
        <v>132541.91</v>
      </c>
      <c r="AA9" s="4">
        <v>104126.65</v>
      </c>
      <c r="AB9" s="4">
        <v>23750.19</v>
      </c>
      <c r="AC9" s="4">
        <v>6119.33</v>
      </c>
      <c r="AD9" s="4">
        <v>74338.83</v>
      </c>
      <c r="AE9" s="4">
        <v>188097.91</v>
      </c>
      <c r="AF9" s="4">
        <v>197395.37</v>
      </c>
      <c r="AG9" s="4">
        <v>218196.19</v>
      </c>
      <c r="AH9" s="4">
        <v>222387.4</v>
      </c>
      <c r="AI9" s="4">
        <v>235394.04</v>
      </c>
      <c r="AJ9" s="4">
        <v>203155.22</v>
      </c>
      <c r="AK9" s="4">
        <v>165385.31</v>
      </c>
      <c r="AL9" s="4">
        <v>94355.33</v>
      </c>
      <c r="AM9" s="4">
        <v>50711.19</v>
      </c>
      <c r="AN9" s="4">
        <v>2736.95</v>
      </c>
      <c r="AO9" s="4">
        <v>3063.75</v>
      </c>
      <c r="AP9" s="4">
        <v>58178.57</v>
      </c>
      <c r="AQ9" s="4">
        <v>164315.04</v>
      </c>
      <c r="AR9" s="4">
        <v>215720.68</v>
      </c>
      <c r="AS9" s="4">
        <v>197231.97</v>
      </c>
      <c r="AT9" s="4">
        <v>206129.1</v>
      </c>
      <c r="AU9" s="4">
        <v>178539.01</v>
      </c>
      <c r="AV9" s="4">
        <v>191766.24</v>
      </c>
      <c r="AW9" s="4">
        <v>169707.24</v>
      </c>
      <c r="AX9" s="4">
        <v>102525.33</v>
      </c>
      <c r="AY9" s="4">
        <v>55776.59</v>
      </c>
    </row>
    <row r="10" spans="1:51">
      <c r="C10" t="s">
        <v>52</v>
      </c>
      <c r="D10" s="4">
        <v>88840.58</v>
      </c>
      <c r="E10" s="4">
        <v>75262.039999999994</v>
      </c>
      <c r="F10" s="4">
        <v>69543.039999999994</v>
      </c>
      <c r="G10" s="4">
        <v>332012.46000000002</v>
      </c>
      <c r="H10" s="4">
        <v>371555.26</v>
      </c>
      <c r="I10" s="4">
        <v>465624.64</v>
      </c>
      <c r="J10" s="4">
        <v>615143.80999999994</v>
      </c>
      <c r="K10" s="4">
        <v>120801.62</v>
      </c>
      <c r="L10" s="4">
        <v>732146.38</v>
      </c>
      <c r="M10" s="4">
        <v>493304.6</v>
      </c>
      <c r="N10" s="4">
        <v>164829.75</v>
      </c>
      <c r="O10" s="4">
        <v>121373.52</v>
      </c>
      <c r="P10" s="4">
        <v>74199.94</v>
      </c>
      <c r="Q10" s="4">
        <v>52598.46</v>
      </c>
      <c r="R10" s="4">
        <v>78865.009999999995</v>
      </c>
      <c r="S10" s="4">
        <v>206856.23</v>
      </c>
      <c r="T10" s="4">
        <v>284544.76</v>
      </c>
      <c r="U10" s="4">
        <v>438679.98</v>
      </c>
      <c r="V10" s="4">
        <v>585789</v>
      </c>
      <c r="W10" s="4">
        <v>310214.90000000002</v>
      </c>
      <c r="X10" s="4">
        <v>249430.1</v>
      </c>
      <c r="Y10" s="4">
        <v>209070.3</v>
      </c>
      <c r="Z10" s="4">
        <v>131259.22</v>
      </c>
      <c r="AA10" s="4">
        <v>44787.94</v>
      </c>
      <c r="AB10" s="4">
        <v>40171.89</v>
      </c>
      <c r="AC10" s="4">
        <v>29918.54</v>
      </c>
      <c r="AD10" s="4">
        <v>51658.909999999996</v>
      </c>
      <c r="AE10" s="4">
        <v>181700.8</v>
      </c>
      <c r="AF10" s="4">
        <v>305280.21999999997</v>
      </c>
      <c r="AG10" s="4">
        <v>494505.58999999997</v>
      </c>
      <c r="AH10" s="4">
        <v>379757.94</v>
      </c>
      <c r="AI10" s="4">
        <v>454121.27999999997</v>
      </c>
      <c r="AJ10" s="4">
        <v>278507.13</v>
      </c>
      <c r="AK10" s="4">
        <v>182607.67</v>
      </c>
      <c r="AL10" s="4">
        <v>113946.99</v>
      </c>
      <c r="AM10" s="4">
        <v>90858.569999999992</v>
      </c>
      <c r="AN10" s="4">
        <v>38211.089999999997</v>
      </c>
      <c r="AO10" s="4">
        <v>28006.76</v>
      </c>
      <c r="AP10" s="4">
        <v>31070.51</v>
      </c>
      <c r="AQ10" s="4">
        <v>192901.87</v>
      </c>
      <c r="AR10" s="4">
        <v>422462.52999999997</v>
      </c>
      <c r="AS10" s="4">
        <v>480396</v>
      </c>
      <c r="AT10" s="4">
        <v>449268.3</v>
      </c>
      <c r="AU10" s="4">
        <v>306048.2</v>
      </c>
      <c r="AV10" s="4">
        <v>313196.95</v>
      </c>
      <c r="AW10" s="4">
        <v>252649.08</v>
      </c>
      <c r="AX10" s="4">
        <v>129380.12</v>
      </c>
      <c r="AY10" s="4">
        <v>39256.85</v>
      </c>
    </row>
    <row r="11" spans="1:51">
      <c r="C11" t="s">
        <v>53</v>
      </c>
      <c r="D11" s="4">
        <v>159968.6</v>
      </c>
      <c r="E11" s="4">
        <v>144094.29</v>
      </c>
      <c r="F11" s="4">
        <v>97231.17</v>
      </c>
      <c r="G11" s="4">
        <v>358785.55</v>
      </c>
      <c r="H11" s="4">
        <v>530788.55999999994</v>
      </c>
      <c r="I11" s="4">
        <v>663665.43999999994</v>
      </c>
      <c r="J11" s="4">
        <v>751885.1</v>
      </c>
      <c r="K11" s="4">
        <v>600119.18000000005</v>
      </c>
      <c r="L11" s="4">
        <v>590462.24</v>
      </c>
      <c r="M11" s="4">
        <v>404856.18</v>
      </c>
      <c r="N11" s="4">
        <v>268270.12</v>
      </c>
      <c r="O11" s="4">
        <v>143996.25</v>
      </c>
      <c r="P11" s="4">
        <v>0</v>
      </c>
      <c r="Q11" s="4">
        <v>6241.88</v>
      </c>
      <c r="R11" s="4">
        <v>51250.409999999996</v>
      </c>
      <c r="S11" s="4">
        <v>352486.48</v>
      </c>
      <c r="T11" s="4">
        <v>477781.6</v>
      </c>
      <c r="U11" s="4">
        <v>604220.52</v>
      </c>
      <c r="V11" s="4">
        <v>691288.21</v>
      </c>
      <c r="W11" s="4">
        <v>530388.23</v>
      </c>
      <c r="X11" s="4">
        <v>510012.25</v>
      </c>
      <c r="Y11" s="4">
        <v>362878.71999999997</v>
      </c>
      <c r="Z11" s="4">
        <v>257093.56</v>
      </c>
      <c r="AA11" s="4">
        <v>150246.29999999999</v>
      </c>
      <c r="AB11" s="4">
        <v>101111.92</v>
      </c>
      <c r="AC11" s="4">
        <v>66307.72</v>
      </c>
      <c r="AD11" s="4">
        <v>96585.74</v>
      </c>
      <c r="AE11" s="4">
        <v>378565.12</v>
      </c>
      <c r="AF11" s="4">
        <v>529587.56999999995</v>
      </c>
      <c r="AG11" s="4">
        <v>695536.61</v>
      </c>
      <c r="AH11" s="4">
        <v>617227.16</v>
      </c>
      <c r="AI11" s="4">
        <v>657088.59</v>
      </c>
      <c r="AJ11" s="4">
        <v>438001.87</v>
      </c>
      <c r="AK11" s="4">
        <v>300296.52</v>
      </c>
      <c r="AL11" s="4">
        <v>90245.819999999992</v>
      </c>
      <c r="AM11" s="4">
        <v>79575.8</v>
      </c>
      <c r="AN11" s="4">
        <v>48023.26</v>
      </c>
      <c r="AO11" s="4">
        <v>29975.73</v>
      </c>
      <c r="AP11" s="4">
        <v>86005.59</v>
      </c>
      <c r="AQ11" s="4">
        <v>309953.46000000002</v>
      </c>
      <c r="AR11" s="4">
        <v>500134.72</v>
      </c>
      <c r="AS11" s="4">
        <v>517822.77</v>
      </c>
      <c r="AT11" s="4">
        <v>545543.57999999996</v>
      </c>
      <c r="AU11" s="4">
        <v>447250.31</v>
      </c>
      <c r="AV11" s="4">
        <v>462315.79</v>
      </c>
      <c r="AW11" s="4">
        <v>393148.57</v>
      </c>
      <c r="AX11" s="4">
        <v>256897.48</v>
      </c>
      <c r="AY11" s="4">
        <v>210500.05</v>
      </c>
    </row>
    <row r="12" spans="1:51">
      <c r="C12" t="s">
        <v>54</v>
      </c>
      <c r="D12" s="4">
        <v>158873.82</v>
      </c>
      <c r="E12" s="4">
        <v>309316.2</v>
      </c>
      <c r="F12" s="4">
        <v>182983.49</v>
      </c>
      <c r="G12" s="4">
        <v>497250.71</v>
      </c>
      <c r="H12" s="4">
        <v>160622.20000000001</v>
      </c>
      <c r="I12" s="4">
        <v>463157.3</v>
      </c>
      <c r="J12" s="4">
        <v>814263.05</v>
      </c>
      <c r="K12" s="4">
        <v>683469.52</v>
      </c>
      <c r="L12" s="4">
        <v>475224.39</v>
      </c>
      <c r="M12" s="4">
        <v>515845.63</v>
      </c>
      <c r="N12" s="4">
        <v>358377.05</v>
      </c>
      <c r="O12" s="4">
        <v>337126.88</v>
      </c>
      <c r="P12" s="4">
        <v>212469.02</v>
      </c>
      <c r="Q12" s="4">
        <v>165769.29999999999</v>
      </c>
      <c r="R12" s="4">
        <v>203653.59</v>
      </c>
      <c r="S12" s="4">
        <v>490085.62</v>
      </c>
      <c r="T12" s="4">
        <v>601026.05000000005</v>
      </c>
      <c r="U12" s="4">
        <v>748273.96</v>
      </c>
      <c r="V12" s="4">
        <v>816534.30999999994</v>
      </c>
      <c r="W12" s="4">
        <v>628673.32999999996</v>
      </c>
      <c r="X12" s="4">
        <v>588820.06999999995</v>
      </c>
      <c r="Y12" s="4">
        <v>477283.23</v>
      </c>
      <c r="Z12" s="4">
        <v>290778.46999999997</v>
      </c>
      <c r="AA12" s="4">
        <v>214821.98</v>
      </c>
      <c r="AB12" s="4">
        <v>187272.74</v>
      </c>
      <c r="AC12" s="4">
        <v>143367.16</v>
      </c>
      <c r="AD12" s="4">
        <v>242526.45</v>
      </c>
      <c r="AE12" s="4">
        <v>494554.61</v>
      </c>
      <c r="AF12" s="4">
        <v>659425.21</v>
      </c>
      <c r="AG12" s="4">
        <v>770324.79</v>
      </c>
      <c r="AH12" s="4">
        <v>700814.43</v>
      </c>
      <c r="AI12" s="4">
        <v>710389.67</v>
      </c>
      <c r="AJ12" s="4">
        <v>473549.54</v>
      </c>
      <c r="AK12" s="4">
        <v>410354.58999999997</v>
      </c>
      <c r="AL12" s="4">
        <v>157182.63</v>
      </c>
      <c r="AM12" s="4">
        <v>159519.25</v>
      </c>
      <c r="AN12" s="4">
        <v>131349.09</v>
      </c>
      <c r="AO12" s="4">
        <v>96700.12</v>
      </c>
      <c r="AP12" s="4">
        <v>119878.41</v>
      </c>
      <c r="AQ12" s="4">
        <v>327870.27</v>
      </c>
      <c r="AR12" s="4">
        <v>584865.79</v>
      </c>
      <c r="AS12" s="4">
        <v>585552.06999999995</v>
      </c>
      <c r="AT12" s="4">
        <v>625323.63</v>
      </c>
      <c r="AU12" s="4">
        <v>486678.73</v>
      </c>
      <c r="AV12" s="4">
        <v>517226.36</v>
      </c>
      <c r="AW12" s="4">
        <v>458279.81</v>
      </c>
      <c r="AX12" s="4">
        <v>278678.7</v>
      </c>
      <c r="AY12" s="4">
        <v>127737.95</v>
      </c>
    </row>
    <row r="13" spans="1:51">
      <c r="C13" t="s">
        <v>44</v>
      </c>
      <c r="D13" s="4">
        <v>138097.51</v>
      </c>
      <c r="E13" s="4">
        <v>149715.25</v>
      </c>
      <c r="F13" s="4">
        <v>160769.26</v>
      </c>
      <c r="G13" s="4">
        <v>316522.14</v>
      </c>
      <c r="H13" s="4">
        <v>537095.80000000005</v>
      </c>
      <c r="I13" s="4">
        <v>623076.88</v>
      </c>
      <c r="J13" s="4">
        <v>680250.54</v>
      </c>
      <c r="K13" s="4">
        <v>492520.27999999997</v>
      </c>
      <c r="L13" s="4">
        <v>509562.9</v>
      </c>
      <c r="M13" s="4">
        <v>329054.92</v>
      </c>
      <c r="N13" s="4">
        <v>238106.48</v>
      </c>
      <c r="O13" s="4">
        <v>175050.42</v>
      </c>
      <c r="P13" s="4">
        <v>147852.49</v>
      </c>
      <c r="Q13" s="4">
        <v>116610.41</v>
      </c>
      <c r="R13" s="4">
        <v>125188.91</v>
      </c>
      <c r="S13" s="4">
        <v>304806.36</v>
      </c>
      <c r="T13" s="4">
        <v>414423.25</v>
      </c>
      <c r="U13" s="4">
        <v>587447.51</v>
      </c>
      <c r="V13" s="4">
        <v>664931.79</v>
      </c>
      <c r="W13" s="4">
        <v>486245.72</v>
      </c>
      <c r="X13" s="4">
        <v>420853.04</v>
      </c>
      <c r="Y13" s="4">
        <v>345762.57</v>
      </c>
      <c r="Z13" s="4">
        <v>205990.21</v>
      </c>
      <c r="AA13" s="4">
        <v>129853.98</v>
      </c>
      <c r="AB13" s="4">
        <v>98383.14</v>
      </c>
      <c r="AC13" s="4">
        <v>91332.43</v>
      </c>
      <c r="AD13" s="4">
        <v>167207.22</v>
      </c>
      <c r="AE13" s="4">
        <v>294822.62</v>
      </c>
      <c r="AF13" s="4">
        <v>445763.37</v>
      </c>
      <c r="AG13" s="4">
        <v>596001.5</v>
      </c>
      <c r="AH13" s="4">
        <v>536066.38</v>
      </c>
      <c r="AI13" s="4">
        <v>579457.25</v>
      </c>
      <c r="AJ13" s="4">
        <v>413875.86</v>
      </c>
      <c r="AK13" s="4">
        <v>290035</v>
      </c>
      <c r="AL13" s="4">
        <v>167672.91</v>
      </c>
      <c r="AM13" s="4">
        <v>152754.49</v>
      </c>
      <c r="AN13" s="4">
        <v>113146.33</v>
      </c>
      <c r="AO13" s="4">
        <v>103456.70999999999</v>
      </c>
      <c r="AP13" s="4">
        <v>141006.03</v>
      </c>
      <c r="AQ13" s="4">
        <v>221325.3</v>
      </c>
      <c r="AR13" s="4">
        <v>432666.86</v>
      </c>
      <c r="AS13" s="4">
        <v>479954.82</v>
      </c>
      <c r="AT13" s="4">
        <v>477953.17</v>
      </c>
      <c r="AU13" s="4">
        <v>342682.48</v>
      </c>
      <c r="AV13" s="4">
        <v>380779.19</v>
      </c>
      <c r="AW13" s="4">
        <v>343924.32</v>
      </c>
      <c r="AX13" s="4">
        <v>204887.26</v>
      </c>
      <c r="AY13" s="4">
        <v>158734.93</v>
      </c>
    </row>
    <row r="14" spans="1:51">
      <c r="C14" t="s">
        <v>55</v>
      </c>
      <c r="D14" s="4">
        <v>8639.7749999999996</v>
      </c>
      <c r="E14" s="4">
        <v>14282.467199999999</v>
      </c>
      <c r="F14" s="4">
        <v>41418.7137</v>
      </c>
      <c r="G14" s="4">
        <v>110052.35099999998</v>
      </c>
      <c r="H14" s="4">
        <v>133100.32949999999</v>
      </c>
      <c r="I14" s="4">
        <v>133394.44949999999</v>
      </c>
      <c r="J14" s="4">
        <v>162602.7714</v>
      </c>
      <c r="K14" s="4">
        <v>140801.12639999998</v>
      </c>
      <c r="L14" s="4">
        <v>143064.3798</v>
      </c>
      <c r="M14" s="4">
        <v>126261.30419999998</v>
      </c>
      <c r="N14" s="4">
        <v>106974.3852</v>
      </c>
      <c r="O14" s="4">
        <v>79435.194300000003</v>
      </c>
      <c r="P14" s="4">
        <v>55602.650699999998</v>
      </c>
      <c r="Q14" s="4">
        <v>42492.251700000001</v>
      </c>
      <c r="R14" s="4">
        <v>32417.9064</v>
      </c>
      <c r="S14" s="4">
        <v>59967.391499999998</v>
      </c>
      <c r="T14" s="4">
        <v>73832.208299999998</v>
      </c>
      <c r="U14" s="4">
        <v>79224.163199999995</v>
      </c>
      <c r="V14" s="4">
        <v>164032.19459999999</v>
      </c>
      <c r="W14" s="4">
        <v>126956.1627</v>
      </c>
      <c r="X14" s="4">
        <v>135174.61079999999</v>
      </c>
      <c r="Y14" s="4">
        <v>143878.35689999998</v>
      </c>
      <c r="Z14" s="4">
        <v>116250.93</v>
      </c>
      <c r="AA14" s="4">
        <v>71877.780899999998</v>
      </c>
      <c r="AB14" s="4">
        <v>46334.929499999998</v>
      </c>
      <c r="AC14" s="4">
        <v>28919.348999999998</v>
      </c>
      <c r="AD14" s="4">
        <v>32442.171299999998</v>
      </c>
      <c r="AE14" s="4">
        <v>64828.459799999997</v>
      </c>
      <c r="AF14" s="4">
        <v>88172.764199999991</v>
      </c>
      <c r="AG14" s="4">
        <v>85605.46424999999</v>
      </c>
      <c r="AH14" s="4">
        <v>188237.53529999999</v>
      </c>
      <c r="AI14" s="4">
        <v>177591.12659999999</v>
      </c>
      <c r="AJ14" s="4">
        <v>178869.07799999998</v>
      </c>
      <c r="AK14" s="4">
        <v>156674.78279999999</v>
      </c>
      <c r="AL14" s="4">
        <v>116311.22459999999</v>
      </c>
      <c r="AM14" s="4">
        <v>97332.396300000008</v>
      </c>
      <c r="AN14" s="4">
        <v>62480.6469</v>
      </c>
      <c r="AO14" s="4">
        <v>56977.661699999997</v>
      </c>
      <c r="AP14" s="4">
        <v>27780.369300000002</v>
      </c>
      <c r="AQ14" s="4">
        <v>64828.459799999997</v>
      </c>
      <c r="AR14" s="4">
        <v>88172.764199999991</v>
      </c>
      <c r="AS14" s="4">
        <v>85605.46424999999</v>
      </c>
      <c r="AT14" s="4">
        <v>143802.62099999998</v>
      </c>
      <c r="AU14" s="4">
        <v>151990.18650000001</v>
      </c>
      <c r="AV14" s="4">
        <v>149927.66999999998</v>
      </c>
      <c r="AW14" s="4">
        <v>34452.481499999994</v>
      </c>
      <c r="AX14" s="4">
        <v>121500</v>
      </c>
      <c r="AY14" s="4">
        <v>90000</v>
      </c>
    </row>
    <row r="15" spans="1:51">
      <c r="C15" t="s">
        <v>56</v>
      </c>
      <c r="D15" s="4">
        <v>611549.01</v>
      </c>
      <c r="E15" s="4">
        <v>654939.88</v>
      </c>
      <c r="F15" s="4">
        <v>637112.93999999994</v>
      </c>
      <c r="G15" s="4">
        <v>779047.81208510627</v>
      </c>
      <c r="H15" s="4">
        <v>884712.95999999996</v>
      </c>
      <c r="I15" s="4">
        <v>1012377.1677922078</v>
      </c>
      <c r="J15" s="4">
        <v>1028973.5148051948</v>
      </c>
      <c r="K15" s="4">
        <v>818327.57194805192</v>
      </c>
      <c r="L15" s="4">
        <v>884712.95999999996</v>
      </c>
      <c r="M15" s="4">
        <v>810071.84</v>
      </c>
      <c r="N15" s="4">
        <v>748608.93</v>
      </c>
      <c r="O15" s="4">
        <v>673575.65</v>
      </c>
      <c r="P15" s="4">
        <v>701680.45</v>
      </c>
      <c r="Q15" s="4">
        <v>588125.62</v>
      </c>
      <c r="R15" s="4">
        <v>602218.87</v>
      </c>
      <c r="S15" s="4">
        <v>860055.9</v>
      </c>
      <c r="T15" s="4">
        <v>870301.08</v>
      </c>
      <c r="U15" s="4">
        <v>988014.44</v>
      </c>
      <c r="V15" s="4">
        <v>1087198.24</v>
      </c>
      <c r="W15" s="4">
        <v>915154.38</v>
      </c>
      <c r="X15" s="4">
        <v>894794.74</v>
      </c>
      <c r="Y15" s="4">
        <v>889598.62</v>
      </c>
      <c r="Z15" s="4">
        <v>797155.07</v>
      </c>
      <c r="AA15" s="4">
        <v>688150.93</v>
      </c>
      <c r="AB15" s="4">
        <v>770267.6</v>
      </c>
      <c r="AC15" s="4">
        <v>618861.16</v>
      </c>
      <c r="AD15" s="4">
        <v>695593.8</v>
      </c>
      <c r="AE15" s="4">
        <v>909990.94</v>
      </c>
      <c r="AF15" s="4">
        <v>1035694.5599999999</v>
      </c>
      <c r="AG15" s="4">
        <v>1015106.16</v>
      </c>
      <c r="AH15" s="4">
        <v>1047688.12</v>
      </c>
      <c r="AI15" s="4">
        <v>1022524.52</v>
      </c>
      <c r="AJ15" s="4">
        <v>985007.88</v>
      </c>
      <c r="AK15" s="4">
        <v>495330.76</v>
      </c>
      <c r="AL15" s="4">
        <v>0</v>
      </c>
      <c r="AM15" s="4">
        <v>612750</v>
      </c>
      <c r="AN15" s="4">
        <v>761027.33</v>
      </c>
      <c r="AO15" s="4">
        <v>647905.51</v>
      </c>
      <c r="AP15" s="4">
        <v>771966.96</v>
      </c>
      <c r="AQ15" s="4">
        <v>944027.16</v>
      </c>
      <c r="AR15" s="4">
        <v>946543.52</v>
      </c>
      <c r="AS15" s="4">
        <v>971788.82</v>
      </c>
      <c r="AT15" s="4">
        <v>0</v>
      </c>
      <c r="AU15" s="4">
        <v>790570.05</v>
      </c>
      <c r="AV15" s="4">
        <v>963439.08</v>
      </c>
      <c r="AW15" s="4">
        <v>894786.57</v>
      </c>
      <c r="AX15" s="4">
        <v>719523.73</v>
      </c>
      <c r="AY15" s="4">
        <v>727342.42</v>
      </c>
    </row>
    <row r="16" spans="1:51">
      <c r="C16" t="s">
        <v>89</v>
      </c>
      <c r="D16" s="4">
        <v>8300.7199999999993</v>
      </c>
      <c r="E16" s="4">
        <v>7589.93</v>
      </c>
      <c r="F16" s="4">
        <v>28178.329999999998</v>
      </c>
      <c r="G16" s="4">
        <v>81283.33</v>
      </c>
      <c r="H16" s="4">
        <v>129952.02</v>
      </c>
      <c r="I16" s="4">
        <v>139126.93</v>
      </c>
      <c r="J16" s="4">
        <v>158816.63</v>
      </c>
      <c r="K16" s="4">
        <v>133285.38</v>
      </c>
      <c r="L16" s="4">
        <v>134314.79999999999</v>
      </c>
      <c r="M16" s="4">
        <v>95597.17</v>
      </c>
      <c r="N16" s="4">
        <v>62533.18</v>
      </c>
      <c r="O16" s="4">
        <v>50964.46</v>
      </c>
      <c r="P16" s="4">
        <v>7647.12</v>
      </c>
      <c r="Q16" s="4">
        <v>4763.1099999999997</v>
      </c>
      <c r="R16" s="4">
        <v>25335.17</v>
      </c>
      <c r="S16" s="4">
        <v>79649.33</v>
      </c>
      <c r="T16" s="4">
        <v>105580.91</v>
      </c>
      <c r="U16" s="4">
        <v>123971.58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85409.18</v>
      </c>
      <c r="AG16" s="4">
        <v>136651.42000000001</v>
      </c>
      <c r="AH16" s="4">
        <v>98072.68</v>
      </c>
      <c r="AI16" s="4">
        <v>103236.12</v>
      </c>
      <c r="AJ16" s="4">
        <v>63431.88</v>
      </c>
      <c r="AK16" s="4">
        <v>52386.04</v>
      </c>
      <c r="AL16" s="4">
        <v>24460.98</v>
      </c>
      <c r="AM16" s="4">
        <v>29738.799999999999</v>
      </c>
      <c r="AN16" s="4">
        <v>25327</v>
      </c>
      <c r="AO16" s="4">
        <v>17540.990000000002</v>
      </c>
      <c r="AP16" s="4">
        <v>20367.810000000001</v>
      </c>
      <c r="AQ16" s="4">
        <v>28472.45</v>
      </c>
      <c r="AR16" s="4">
        <v>71691.75</v>
      </c>
      <c r="AS16" s="4">
        <v>77206.5</v>
      </c>
      <c r="AT16" s="4">
        <v>75449.95</v>
      </c>
      <c r="AU16" s="4">
        <v>50939.95</v>
      </c>
      <c r="AV16" s="4">
        <v>48039.6</v>
      </c>
      <c r="AW16" s="4">
        <v>42655.57</v>
      </c>
      <c r="AX16" s="4">
        <v>20318.79</v>
      </c>
      <c r="AY16" s="4">
        <v>15931.5</v>
      </c>
    </row>
    <row r="17" spans="3:51">
      <c r="C17" t="s">
        <v>57</v>
      </c>
      <c r="D17" s="4">
        <v>49020</v>
      </c>
      <c r="E17" s="4">
        <v>40302.61</v>
      </c>
      <c r="F17" s="4">
        <v>39975.81</v>
      </c>
      <c r="G17" s="4">
        <v>90817.72</v>
      </c>
      <c r="H17" s="4">
        <v>216276.24</v>
      </c>
      <c r="I17" s="4">
        <v>290909.19</v>
      </c>
      <c r="J17" s="4">
        <v>329022.24</v>
      </c>
      <c r="K17" s="4">
        <v>242510.11</v>
      </c>
      <c r="L17" s="4">
        <v>246202.95</v>
      </c>
      <c r="M17" s="4">
        <v>167362.45000000001</v>
      </c>
      <c r="N17" s="4">
        <v>110997.62</v>
      </c>
      <c r="O17" s="4">
        <v>75817.600000000006</v>
      </c>
      <c r="P17" s="4">
        <v>59379.56</v>
      </c>
      <c r="Q17" s="4">
        <v>40237.25</v>
      </c>
      <c r="R17" s="4">
        <v>49616.409999999996</v>
      </c>
      <c r="S17" s="4">
        <v>159233.29999999999</v>
      </c>
      <c r="T17" s="4">
        <v>207003.29</v>
      </c>
      <c r="U17" s="4">
        <v>323630.03999999998</v>
      </c>
      <c r="V17" s="4">
        <v>374439.27</v>
      </c>
      <c r="W17" s="4">
        <v>253784.71</v>
      </c>
      <c r="X17" s="4">
        <v>235034.56</v>
      </c>
      <c r="Y17" s="4">
        <v>201815.34</v>
      </c>
      <c r="Z17" s="4">
        <v>95352.069999999992</v>
      </c>
      <c r="AA17" s="4">
        <v>54551.09</v>
      </c>
      <c r="AB17" s="4">
        <v>58905.7</v>
      </c>
      <c r="AC17" s="4">
        <v>38284.620000000003</v>
      </c>
      <c r="AD17" s="4">
        <v>84943.49</v>
      </c>
      <c r="AE17" s="4">
        <v>214568.71</v>
      </c>
      <c r="AF17" s="4">
        <v>292298.09000000003</v>
      </c>
      <c r="AG17" s="4">
        <v>380754.68</v>
      </c>
      <c r="AH17" s="4">
        <v>315223.11</v>
      </c>
      <c r="AI17" s="4">
        <v>360182.62</v>
      </c>
      <c r="AJ17" s="4">
        <v>237918.57</v>
      </c>
      <c r="AK17" s="4">
        <v>170254.63</v>
      </c>
      <c r="AL17" s="4">
        <v>83938.58</v>
      </c>
      <c r="AM17" s="4">
        <v>66340.399999999994</v>
      </c>
      <c r="AN17" s="4">
        <v>47230.77</v>
      </c>
      <c r="AO17" s="4">
        <v>34330.339999999997</v>
      </c>
      <c r="AP17" s="4">
        <v>50327.199999999997</v>
      </c>
      <c r="AQ17" s="4">
        <v>108759.03999999999</v>
      </c>
      <c r="AR17" s="4">
        <v>181300.47</v>
      </c>
      <c r="AS17" s="4">
        <v>186954.11</v>
      </c>
      <c r="AT17" s="4">
        <v>176120.69</v>
      </c>
      <c r="AU17" s="4">
        <v>131169.35</v>
      </c>
      <c r="AV17" s="4">
        <v>131169.35</v>
      </c>
      <c r="AW17" s="4">
        <v>107402.81999999999</v>
      </c>
      <c r="AX17" s="4">
        <v>60335.45</v>
      </c>
      <c r="AY17" s="4">
        <v>49069.02</v>
      </c>
    </row>
    <row r="18" spans="3:51">
      <c r="C18" t="s">
        <v>58</v>
      </c>
      <c r="D18" s="4">
        <v>33946.35</v>
      </c>
      <c r="E18" s="4">
        <v>32279.67</v>
      </c>
      <c r="F18" s="4">
        <v>56765.159999999996</v>
      </c>
      <c r="G18" s="4">
        <v>154216.92000000001</v>
      </c>
      <c r="H18" s="4">
        <v>244977.45</v>
      </c>
      <c r="I18" s="4">
        <v>308866.84999999998</v>
      </c>
      <c r="J18" s="4">
        <v>419611.2</v>
      </c>
      <c r="K18" s="4">
        <v>257861.54</v>
      </c>
      <c r="L18" s="4">
        <v>267845.27999999997</v>
      </c>
      <c r="M18" s="4">
        <v>188253.13999999998</v>
      </c>
      <c r="N18" s="4">
        <v>123579.42</v>
      </c>
      <c r="O18" s="4">
        <v>105458.36</v>
      </c>
      <c r="P18" s="4">
        <v>52557.61</v>
      </c>
      <c r="Q18" s="4">
        <v>37001.93</v>
      </c>
      <c r="R18" s="4">
        <v>63709.659999999996</v>
      </c>
      <c r="S18" s="4">
        <v>178342.93</v>
      </c>
      <c r="T18" s="4">
        <v>213302.36</v>
      </c>
      <c r="U18" s="4">
        <v>264160.61</v>
      </c>
      <c r="V18" s="4">
        <v>209364.41999999998</v>
      </c>
      <c r="W18" s="4">
        <v>132288.63999999998</v>
      </c>
      <c r="X18" s="4">
        <v>127272.26</v>
      </c>
      <c r="Y18" s="4">
        <v>105082.54</v>
      </c>
      <c r="Z18" s="4">
        <v>64910.65</v>
      </c>
      <c r="AA18" s="4">
        <v>35564.01</v>
      </c>
      <c r="AB18" s="4">
        <v>2728.78</v>
      </c>
      <c r="AC18" s="4">
        <v>22810.639999999999</v>
      </c>
      <c r="AD18" s="4">
        <v>88007.24</v>
      </c>
      <c r="AE18" s="4">
        <v>209086.63999999998</v>
      </c>
      <c r="AF18" s="4">
        <v>288090.53999999998</v>
      </c>
      <c r="AG18" s="4">
        <v>385109.29</v>
      </c>
      <c r="AH18" s="4">
        <v>264364.86</v>
      </c>
      <c r="AI18" s="4">
        <v>291775.21000000002</v>
      </c>
      <c r="AJ18" s="4">
        <v>189070.13999999998</v>
      </c>
      <c r="AK18" s="4">
        <v>149952.18</v>
      </c>
      <c r="AL18" s="4">
        <v>83530.080000000002</v>
      </c>
      <c r="AM18" s="4">
        <v>69052.84</v>
      </c>
      <c r="AN18" s="4">
        <v>46560.83</v>
      </c>
      <c r="AO18" s="4">
        <v>36209.440000000002</v>
      </c>
      <c r="AP18" s="4">
        <v>117345.70999999999</v>
      </c>
      <c r="AQ18" s="4">
        <v>129445.48</v>
      </c>
      <c r="AR18" s="4">
        <v>242738.87</v>
      </c>
      <c r="AS18" s="4">
        <v>222640.66999999998</v>
      </c>
      <c r="AT18" s="4">
        <v>227526.33</v>
      </c>
      <c r="AU18" s="4">
        <v>171659.87</v>
      </c>
      <c r="AV18" s="4">
        <v>177623.97</v>
      </c>
      <c r="AW18" s="4">
        <v>161708.81</v>
      </c>
      <c r="AX18" s="4">
        <v>78505.53</v>
      </c>
      <c r="AY18" s="4">
        <v>19542.64</v>
      </c>
    </row>
    <row r="19" spans="3:51">
      <c r="C19" t="s">
        <v>59</v>
      </c>
      <c r="D19" s="4">
        <v>62745.599999999999</v>
      </c>
      <c r="E19" s="4">
        <v>43546.1</v>
      </c>
      <c r="F19" s="4">
        <v>89134.7</v>
      </c>
      <c r="G19" s="4">
        <v>252126.2</v>
      </c>
      <c r="H19" s="4">
        <v>407274.5</v>
      </c>
      <c r="I19" s="4">
        <v>474595.3</v>
      </c>
      <c r="J19" s="4">
        <v>549187.4</v>
      </c>
      <c r="K19" s="4">
        <v>417160.2</v>
      </c>
      <c r="L19" s="4">
        <v>440689.8</v>
      </c>
      <c r="M19" s="4">
        <v>255167.08619402983</v>
      </c>
      <c r="N19" s="4">
        <v>199247.49070895521</v>
      </c>
      <c r="O19" s="4">
        <v>145499.53</v>
      </c>
      <c r="P19" s="4">
        <v>112386.52</v>
      </c>
      <c r="Q19" s="4">
        <v>34314</v>
      </c>
      <c r="R19" s="4">
        <v>79371.55</v>
      </c>
      <c r="S19" s="4">
        <v>237910.39999999999</v>
      </c>
      <c r="T19" s="4">
        <v>317077.7</v>
      </c>
      <c r="U19" s="4">
        <v>422143.9</v>
      </c>
      <c r="V19" s="4">
        <v>523304.83999999997</v>
      </c>
      <c r="W19" s="4">
        <v>136504.35999999999</v>
      </c>
      <c r="X19" s="4">
        <v>331816.38</v>
      </c>
      <c r="Y19" s="4">
        <v>272927.02</v>
      </c>
      <c r="Z19" s="4">
        <v>174102.7</v>
      </c>
      <c r="AA19" s="4">
        <v>101030.22</v>
      </c>
      <c r="AB19" s="4">
        <v>63186.78</v>
      </c>
      <c r="AC19" s="4">
        <v>21201.15</v>
      </c>
      <c r="AD19" s="4">
        <v>113955.16</v>
      </c>
      <c r="AE19" s="4">
        <v>276464.63</v>
      </c>
      <c r="AF19" s="4">
        <v>399513</v>
      </c>
      <c r="AG19" s="4">
        <v>525192.11</v>
      </c>
      <c r="AH19" s="4">
        <v>454211.15</v>
      </c>
      <c r="AI19" s="4">
        <v>494856.9</v>
      </c>
      <c r="AJ19" s="4">
        <v>319659.42</v>
      </c>
      <c r="AK19" s="4">
        <v>307200.17</v>
      </c>
      <c r="AL19" s="4">
        <v>115875.11</v>
      </c>
      <c r="AM19" s="4">
        <v>107272.1</v>
      </c>
      <c r="AN19" s="4">
        <v>26372.76</v>
      </c>
      <c r="AO19" s="4">
        <v>76340.479999999996</v>
      </c>
      <c r="AP19" s="4">
        <v>89151.039999999994</v>
      </c>
      <c r="AQ19" s="4">
        <v>38202.92</v>
      </c>
      <c r="AR19" s="4">
        <v>501066.1</v>
      </c>
      <c r="AS19" s="4">
        <v>386359.3</v>
      </c>
      <c r="AT19" s="4">
        <v>348042</v>
      </c>
      <c r="AU19" s="4">
        <v>342453.72</v>
      </c>
      <c r="AV19" s="4">
        <v>301195.21999999997</v>
      </c>
      <c r="AW19" s="4">
        <v>254601.71</v>
      </c>
      <c r="AX19" s="4">
        <v>129412.8</v>
      </c>
      <c r="AY19" s="4">
        <v>73080.649999999994</v>
      </c>
    </row>
    <row r="20" spans="3:51">
      <c r="C20" t="s">
        <v>60</v>
      </c>
      <c r="D20" s="4">
        <v>95899.46</v>
      </c>
      <c r="E20" s="4">
        <v>64681.89</v>
      </c>
      <c r="F20" s="4">
        <v>109804.8</v>
      </c>
      <c r="G20" s="4">
        <v>365746.39</v>
      </c>
      <c r="H20" s="4">
        <v>571516.01</v>
      </c>
      <c r="I20" s="4">
        <v>580968.69999999995</v>
      </c>
      <c r="J20" s="4">
        <v>723641.41</v>
      </c>
      <c r="K20" s="4">
        <v>540576.22</v>
      </c>
      <c r="L20" s="4">
        <v>558721.79</v>
      </c>
      <c r="M20" s="4">
        <v>389333.18</v>
      </c>
      <c r="N20" s="4">
        <v>279144.39</v>
      </c>
      <c r="O20" s="4">
        <v>227011.62</v>
      </c>
      <c r="P20" s="4">
        <v>115058.11</v>
      </c>
      <c r="Q20" s="4">
        <v>75343.740000000005</v>
      </c>
      <c r="R20" s="4">
        <v>149470.15</v>
      </c>
      <c r="S20" s="4">
        <v>390468.81</v>
      </c>
      <c r="T20" s="4">
        <v>700402.3313619633</v>
      </c>
      <c r="U20" s="4">
        <v>711421.09979816678</v>
      </c>
      <c r="V20" s="4">
        <v>793635.54167186271</v>
      </c>
      <c r="W20" s="4">
        <v>542169.37</v>
      </c>
      <c r="X20" s="4">
        <v>511940.37</v>
      </c>
      <c r="Y20" s="4">
        <v>416996.8</v>
      </c>
      <c r="Z20" s="4">
        <v>248988.91999999998</v>
      </c>
      <c r="AA20" s="4">
        <v>146177.63999999998</v>
      </c>
      <c r="AB20" s="4">
        <v>73734.25</v>
      </c>
      <c r="AC20" s="4">
        <v>52671.99</v>
      </c>
      <c r="AD20" s="4">
        <v>171929.48</v>
      </c>
      <c r="AE20" s="4">
        <v>422879.2</v>
      </c>
      <c r="AF20" s="4">
        <v>570282.34</v>
      </c>
      <c r="AG20" s="4">
        <v>771092.77</v>
      </c>
      <c r="AH20" s="4">
        <v>633060.62</v>
      </c>
      <c r="AI20" s="4">
        <v>728518.9</v>
      </c>
      <c r="AJ20" s="4">
        <v>520224.75</v>
      </c>
      <c r="AK20" s="4">
        <v>367952.29</v>
      </c>
      <c r="AL20" s="4">
        <v>202991.82</v>
      </c>
      <c r="AM20" s="4">
        <v>167305.26</v>
      </c>
      <c r="AN20" s="4">
        <v>64428.62</v>
      </c>
      <c r="AO20" s="4">
        <v>48137.64</v>
      </c>
      <c r="AP20" s="4">
        <v>141275.63999999998</v>
      </c>
      <c r="AQ20" s="4">
        <v>280982.64</v>
      </c>
      <c r="AR20" s="4">
        <v>550314.86</v>
      </c>
      <c r="AS20" s="4">
        <v>574228.44999999995</v>
      </c>
      <c r="AT20" s="4">
        <v>578697.43999999994</v>
      </c>
      <c r="AU20" s="4">
        <v>462430.17</v>
      </c>
      <c r="AV20" s="4">
        <v>472716.2</v>
      </c>
      <c r="AW20" s="4">
        <v>475796.29</v>
      </c>
      <c r="AX20" s="4">
        <v>132697.13999999998</v>
      </c>
      <c r="AY20" s="4">
        <v>111471.48</v>
      </c>
    </row>
    <row r="21" spans="3:51">
      <c r="C21" t="s">
        <v>61</v>
      </c>
      <c r="D21" s="4">
        <v>637.26</v>
      </c>
      <c r="E21" s="4">
        <v>702.62</v>
      </c>
      <c r="F21" s="4">
        <v>13129.19</v>
      </c>
      <c r="G21" s="4">
        <v>100074.33</v>
      </c>
      <c r="H21" s="4">
        <v>168547.1</v>
      </c>
      <c r="I21" s="4">
        <v>180377.26</v>
      </c>
      <c r="J21" s="4">
        <v>228326.99</v>
      </c>
      <c r="K21" s="4">
        <v>161447.37</v>
      </c>
      <c r="L21" s="4">
        <v>173473.61</v>
      </c>
      <c r="M21" s="4">
        <v>90155.95</v>
      </c>
      <c r="N21" s="4">
        <v>35090.15</v>
      </c>
      <c r="O21" s="4">
        <v>15972.35</v>
      </c>
      <c r="P21" s="4">
        <v>2124.1999999999998</v>
      </c>
      <c r="Q21" s="4">
        <v>1282.69</v>
      </c>
      <c r="R21" s="4">
        <v>13129.19</v>
      </c>
      <c r="S21" s="4">
        <v>74861.710000000006</v>
      </c>
      <c r="T21" s="4">
        <v>111446.97</v>
      </c>
      <c r="U21" s="4">
        <v>155875.43</v>
      </c>
      <c r="V21" s="4">
        <v>263155.7</v>
      </c>
      <c r="W21" s="4">
        <v>194143.71</v>
      </c>
      <c r="X21" s="4">
        <v>162909.79999999999</v>
      </c>
      <c r="Y21" s="4">
        <v>126201.99</v>
      </c>
      <c r="Z21" s="4">
        <v>39951.300000000003</v>
      </c>
      <c r="AA21" s="4">
        <v>12067.09</v>
      </c>
      <c r="AB21" s="4">
        <v>1184.6500000000001</v>
      </c>
      <c r="AC21" s="4">
        <v>915.04</v>
      </c>
      <c r="AD21" s="4">
        <v>19518.13</v>
      </c>
      <c r="AE21" s="4">
        <v>79338.87</v>
      </c>
      <c r="AF21" s="4">
        <v>129249.4</v>
      </c>
      <c r="AG21" s="4">
        <v>185483.51</v>
      </c>
      <c r="AH21" s="4">
        <v>147100.85</v>
      </c>
      <c r="AI21" s="4">
        <v>169568.35</v>
      </c>
      <c r="AJ21" s="4">
        <v>139012.54999999999</v>
      </c>
      <c r="AK21" s="4">
        <v>78252.259999999995</v>
      </c>
      <c r="AL21" s="4">
        <v>24379.279999999999</v>
      </c>
      <c r="AM21" s="4">
        <v>16748.5</v>
      </c>
      <c r="AN21" s="4">
        <v>2205.9</v>
      </c>
      <c r="AO21" s="4">
        <v>5089.91</v>
      </c>
      <c r="AP21" s="4">
        <v>4926.51</v>
      </c>
      <c r="AQ21" s="4">
        <v>48652.35</v>
      </c>
      <c r="AR21" s="4">
        <v>187125.68</v>
      </c>
      <c r="AS21" s="4">
        <v>172999.75</v>
      </c>
      <c r="AT21" s="4">
        <v>191316.88999999998</v>
      </c>
      <c r="AU21" s="4">
        <v>134053.35999999999</v>
      </c>
      <c r="AV21" s="4">
        <v>124437.27</v>
      </c>
      <c r="AW21" s="4">
        <v>100564.53</v>
      </c>
      <c r="AX21" s="4">
        <v>33578.699999999997</v>
      </c>
      <c r="AY21" s="4">
        <v>23619.47</v>
      </c>
    </row>
    <row r="22" spans="3:51">
      <c r="C22" t="s">
        <v>62</v>
      </c>
      <c r="D22" s="4">
        <v>55212.86</v>
      </c>
      <c r="E22" s="4">
        <v>51585.38</v>
      </c>
      <c r="F22" s="4">
        <v>50229.159999999996</v>
      </c>
      <c r="G22" s="4">
        <v>142811.6</v>
      </c>
      <c r="H22" s="4">
        <v>216129.18</v>
      </c>
      <c r="I22" s="4">
        <v>195949.28</v>
      </c>
      <c r="J22" s="4">
        <v>196962.36</v>
      </c>
      <c r="K22" s="4">
        <v>141488.06</v>
      </c>
      <c r="L22" s="4">
        <v>128383.38</v>
      </c>
      <c r="M22" s="4">
        <v>107468.18</v>
      </c>
      <c r="N22" s="4">
        <v>81446.73</v>
      </c>
      <c r="O22" s="4">
        <v>68015.25</v>
      </c>
      <c r="P22" s="4">
        <v>51912.18</v>
      </c>
      <c r="Q22" s="4">
        <v>17475.63</v>
      </c>
      <c r="R22" s="4">
        <v>15286.07</v>
      </c>
      <c r="S22" s="4">
        <v>133800.09</v>
      </c>
      <c r="T22" s="4">
        <v>180875.63</v>
      </c>
      <c r="U22" s="4">
        <v>229070.46</v>
      </c>
      <c r="V22" s="4">
        <v>216455.98</v>
      </c>
      <c r="W22" s="4">
        <v>143064.87</v>
      </c>
      <c r="X22" s="4">
        <v>134927.54999999999</v>
      </c>
      <c r="Y22" s="4">
        <v>74387.850000000006</v>
      </c>
      <c r="Z22" s="4">
        <v>47364.107901847077</v>
      </c>
      <c r="AA22" s="4">
        <v>5569.3220981529194</v>
      </c>
      <c r="AB22" s="4">
        <v>55972.67</v>
      </c>
      <c r="AC22" s="4">
        <v>42451.32</v>
      </c>
      <c r="AD22" s="4">
        <v>40278.1</v>
      </c>
      <c r="AE22" s="4">
        <v>144380.24</v>
      </c>
      <c r="AF22" s="4">
        <v>188898.57</v>
      </c>
      <c r="AG22" s="4">
        <v>251938.29</v>
      </c>
      <c r="AH22" s="4">
        <v>176365.79</v>
      </c>
      <c r="AI22" s="4">
        <v>187370.78</v>
      </c>
      <c r="AJ22" s="4">
        <v>138146.53</v>
      </c>
      <c r="AK22" s="4">
        <v>97353.72</v>
      </c>
      <c r="AL22" s="4">
        <v>68399.240000000005</v>
      </c>
      <c r="AM22" s="4">
        <v>56814.18</v>
      </c>
      <c r="AN22" s="4">
        <v>42508.51</v>
      </c>
      <c r="AO22" s="4">
        <v>31487.18</v>
      </c>
      <c r="AP22" s="4">
        <v>57443.27</v>
      </c>
      <c r="AQ22" s="4">
        <v>117803.23</v>
      </c>
      <c r="AR22" s="4">
        <v>126651.34</v>
      </c>
      <c r="AS22" s="4">
        <v>155082.94</v>
      </c>
      <c r="AT22" s="4">
        <v>138947.19</v>
      </c>
      <c r="AU22" s="4">
        <v>120630.05</v>
      </c>
      <c r="AV22" s="4">
        <v>117141.45999999999</v>
      </c>
      <c r="AW22" s="4">
        <v>157256.16</v>
      </c>
      <c r="AX22" s="4">
        <v>76177.08</v>
      </c>
      <c r="AY22" s="4">
        <v>60237.409999999996</v>
      </c>
    </row>
    <row r="23" spans="3:51">
      <c r="C23" t="s">
        <v>90</v>
      </c>
      <c r="D23" s="4">
        <v>31977.38</v>
      </c>
      <c r="E23" s="4">
        <v>31560.71</v>
      </c>
      <c r="F23" s="4">
        <v>28366.239999999998</v>
      </c>
      <c r="G23" s="4">
        <v>175271.01</v>
      </c>
      <c r="H23" s="4">
        <v>276954.83</v>
      </c>
      <c r="I23" s="4">
        <v>331832.71999999997</v>
      </c>
      <c r="J23" s="4">
        <v>369708.84</v>
      </c>
      <c r="K23" s="4">
        <v>272673.75</v>
      </c>
      <c r="L23" s="4">
        <v>276382.93</v>
      </c>
      <c r="M23" s="4">
        <v>174944.21</v>
      </c>
      <c r="N23" s="4">
        <v>110335.85</v>
      </c>
      <c r="O23" s="4">
        <v>83072.56</v>
      </c>
      <c r="P23" s="4">
        <v>32671.829999999998</v>
      </c>
      <c r="Q23" s="4">
        <v>23709.34</v>
      </c>
      <c r="R23" s="4">
        <v>57328.89</v>
      </c>
      <c r="S23" s="4">
        <v>214772.96</v>
      </c>
      <c r="T23" s="4">
        <v>371587.94</v>
      </c>
      <c r="U23" s="4">
        <v>477479.31</v>
      </c>
      <c r="V23" s="4">
        <v>510093.95</v>
      </c>
      <c r="W23" s="4">
        <v>366596.07</v>
      </c>
      <c r="X23" s="4">
        <v>335550.07</v>
      </c>
      <c r="Y23" s="4">
        <v>277600.26</v>
      </c>
      <c r="Z23" s="4">
        <v>186390.38</v>
      </c>
      <c r="AA23" s="4">
        <v>131537</v>
      </c>
      <c r="AB23" s="4">
        <v>128219.98</v>
      </c>
      <c r="AC23" s="4">
        <v>107917.53</v>
      </c>
      <c r="AD23" s="4">
        <v>143269.12</v>
      </c>
      <c r="AE23" s="4">
        <v>288866.69</v>
      </c>
      <c r="AF23" s="4">
        <v>393965.57</v>
      </c>
      <c r="AG23" s="4">
        <v>468908.98</v>
      </c>
      <c r="AH23" s="4">
        <v>412797.42</v>
      </c>
      <c r="AI23" s="4">
        <v>422225.6</v>
      </c>
      <c r="AJ23" s="4">
        <v>335811.51</v>
      </c>
      <c r="AK23" s="4">
        <v>250459.51999999999</v>
      </c>
      <c r="AL23" s="4">
        <v>172436.02</v>
      </c>
      <c r="AM23" s="4">
        <v>160630.37</v>
      </c>
      <c r="AN23" s="4">
        <v>130205.29</v>
      </c>
      <c r="AO23" s="4">
        <v>107182.23</v>
      </c>
      <c r="AP23" s="4">
        <v>148947.26999999999</v>
      </c>
      <c r="AQ23" s="4">
        <v>225737.1</v>
      </c>
      <c r="AR23" s="4">
        <v>345517.47</v>
      </c>
      <c r="AS23" s="4">
        <v>389602.79</v>
      </c>
      <c r="AT23" s="4">
        <v>374619.01</v>
      </c>
      <c r="AU23" s="4">
        <v>317559.73</v>
      </c>
      <c r="AV23" s="4">
        <v>349161.29</v>
      </c>
      <c r="AW23" s="4">
        <v>306097.21999999997</v>
      </c>
      <c r="AX23" s="4">
        <v>199511.4</v>
      </c>
      <c r="AY23" s="4">
        <v>169886.98</v>
      </c>
    </row>
    <row r="24" spans="3:51">
      <c r="C24" t="s">
        <v>63</v>
      </c>
      <c r="D24" s="4">
        <v>38072.199999999997</v>
      </c>
      <c r="E24" s="4">
        <v>30253.51</v>
      </c>
      <c r="F24" s="4">
        <v>57337.06</v>
      </c>
      <c r="G24" s="4">
        <v>190222.11</v>
      </c>
      <c r="H24" s="4">
        <v>120858.81</v>
      </c>
      <c r="I24" s="4">
        <v>126798.39999999999</v>
      </c>
      <c r="J24" s="4">
        <v>139314.84</v>
      </c>
      <c r="K24" s="4">
        <v>123170.92</v>
      </c>
      <c r="L24" s="4">
        <v>127966.70999999999</v>
      </c>
      <c r="M24" s="4">
        <v>97778.559999999998</v>
      </c>
      <c r="N24" s="4">
        <v>74281.64</v>
      </c>
      <c r="O24" s="4">
        <v>57435.1</v>
      </c>
      <c r="P24" s="4">
        <v>46323.9</v>
      </c>
      <c r="Q24" s="4">
        <v>28456.11</v>
      </c>
      <c r="R24" s="4">
        <v>37434.94</v>
      </c>
      <c r="S24" s="4">
        <v>82231.05</v>
      </c>
      <c r="T24" s="4">
        <v>103726.31999999999</v>
      </c>
      <c r="U24" s="4">
        <v>124551.65</v>
      </c>
      <c r="V24" s="4">
        <v>165630.41</v>
      </c>
      <c r="W24" s="4">
        <v>115948.64</v>
      </c>
      <c r="X24" s="4">
        <v>107100.53</v>
      </c>
      <c r="Y24" s="4">
        <v>91569.36</v>
      </c>
      <c r="Z24" s="4">
        <v>62598.54</v>
      </c>
      <c r="AA24" s="4">
        <v>50596.81</v>
      </c>
      <c r="AB24" s="4">
        <v>40988.89</v>
      </c>
      <c r="AC24" s="4">
        <v>30114.62</v>
      </c>
      <c r="AD24" s="4">
        <v>51144.2</v>
      </c>
      <c r="AE24" s="4">
        <v>94314.48</v>
      </c>
      <c r="AF24" s="4">
        <v>134184.07999999999</v>
      </c>
      <c r="AG24" s="4">
        <v>128898.09</v>
      </c>
      <c r="AH24" s="4">
        <v>125246.1</v>
      </c>
      <c r="AI24" s="4">
        <v>118848.99</v>
      </c>
      <c r="AJ24" s="4">
        <v>112721.49</v>
      </c>
      <c r="AK24" s="4">
        <v>79649.33</v>
      </c>
      <c r="AL24" s="4">
        <v>54044.55</v>
      </c>
      <c r="AM24" s="4">
        <v>43611.46</v>
      </c>
      <c r="AN24" s="4">
        <v>32827.06</v>
      </c>
      <c r="AO24" s="4">
        <v>23627.64</v>
      </c>
      <c r="AP24" s="4">
        <v>26127.66</v>
      </c>
      <c r="AQ24" s="4">
        <v>63317.5</v>
      </c>
      <c r="AR24" s="4">
        <v>90997.46</v>
      </c>
      <c r="AS24" s="4">
        <v>96095.54</v>
      </c>
      <c r="AT24" s="4">
        <v>107108.7</v>
      </c>
      <c r="AU24" s="4">
        <v>82688.569999999992</v>
      </c>
      <c r="AV24" s="4">
        <v>82467.98</v>
      </c>
      <c r="AW24" s="4">
        <v>68864.929999999993</v>
      </c>
      <c r="AX24" s="4">
        <v>40531.370000000003</v>
      </c>
      <c r="AY24" s="4">
        <v>36013.360000000001</v>
      </c>
    </row>
    <row r="25" spans="3:51">
      <c r="C25" t="s">
        <v>64</v>
      </c>
      <c r="D25" s="4">
        <v>99453.41</v>
      </c>
      <c r="E25" s="4">
        <v>103325.99</v>
      </c>
      <c r="F25" s="4">
        <v>90907.59</v>
      </c>
      <c r="G25" s="4">
        <v>250598.41</v>
      </c>
      <c r="H25" s="4">
        <v>448916.99</v>
      </c>
      <c r="I25" s="4">
        <v>493598.71999999997</v>
      </c>
      <c r="J25" s="4">
        <v>579391.89</v>
      </c>
      <c r="K25" s="4">
        <v>409856.22</v>
      </c>
      <c r="L25" s="4">
        <v>413802.33</v>
      </c>
      <c r="M25" s="4">
        <v>279095.37</v>
      </c>
      <c r="N25" s="4">
        <v>238735.57</v>
      </c>
      <c r="O25" s="4">
        <v>204683.01</v>
      </c>
      <c r="P25" s="4">
        <v>170017.7</v>
      </c>
      <c r="Q25" s="4">
        <v>123914.39</v>
      </c>
      <c r="R25" s="4">
        <v>142378.59</v>
      </c>
      <c r="S25" s="4">
        <v>308270.44</v>
      </c>
      <c r="T25" s="4">
        <v>523476.41</v>
      </c>
      <c r="U25" s="4">
        <v>531711.77</v>
      </c>
      <c r="V25" s="4">
        <v>593158.34</v>
      </c>
      <c r="W25" s="4">
        <v>388777.62</v>
      </c>
      <c r="X25" s="4">
        <v>439112.99</v>
      </c>
      <c r="Y25" s="4">
        <v>340174.29</v>
      </c>
      <c r="Z25" s="4">
        <v>216954.35</v>
      </c>
      <c r="AA25" s="4">
        <v>162190.84</v>
      </c>
      <c r="AB25" s="4">
        <v>93873.3</v>
      </c>
      <c r="AC25" s="4">
        <v>78113.37</v>
      </c>
      <c r="AD25" s="4">
        <v>219364.5</v>
      </c>
      <c r="AE25" s="4">
        <v>523697</v>
      </c>
      <c r="AF25" s="4">
        <v>546662.87</v>
      </c>
      <c r="AG25" s="4">
        <v>501286.69</v>
      </c>
      <c r="AH25" s="4">
        <v>435820.48</v>
      </c>
      <c r="AI25" s="4">
        <v>491858.51</v>
      </c>
      <c r="AJ25" s="4">
        <v>310533.52999999997</v>
      </c>
      <c r="AK25" s="4">
        <v>190810.35</v>
      </c>
      <c r="AL25" s="4">
        <v>103276.97</v>
      </c>
      <c r="AM25" s="4">
        <v>96667.44</v>
      </c>
      <c r="AN25" s="4">
        <v>72083.91</v>
      </c>
      <c r="AO25" s="4">
        <v>51250.409999999996</v>
      </c>
      <c r="AP25" s="4">
        <v>105180.58</v>
      </c>
      <c r="AQ25" s="4">
        <v>216839.97</v>
      </c>
      <c r="AR25" s="4">
        <v>339291.93</v>
      </c>
      <c r="AS25" s="4">
        <v>368565.04</v>
      </c>
      <c r="AT25" s="4">
        <v>364047.02999999997</v>
      </c>
      <c r="AU25" s="4">
        <v>241521.54</v>
      </c>
      <c r="AV25" s="4">
        <v>248041.2</v>
      </c>
      <c r="AW25" s="4">
        <v>178923</v>
      </c>
      <c r="AX25" s="4">
        <v>100491</v>
      </c>
      <c r="AY25" s="4">
        <v>90744.19</v>
      </c>
    </row>
    <row r="26" spans="3:51">
      <c r="C26" t="s">
        <v>65</v>
      </c>
      <c r="D26" s="4">
        <v>49330.46</v>
      </c>
      <c r="E26" s="4">
        <v>22777.96</v>
      </c>
      <c r="F26" s="4">
        <v>10433.09</v>
      </c>
      <c r="G26" s="4">
        <v>26282.89</v>
      </c>
      <c r="H26" s="4">
        <v>67508.710000000006</v>
      </c>
      <c r="I26" s="4">
        <v>94853.7</v>
      </c>
      <c r="J26" s="4">
        <v>98693.6</v>
      </c>
      <c r="K26" s="4">
        <v>47917.05</v>
      </c>
      <c r="L26" s="4">
        <v>72337.179999999993</v>
      </c>
      <c r="M26" s="4">
        <v>28848.27</v>
      </c>
      <c r="N26" s="4">
        <v>13676.58</v>
      </c>
      <c r="O26" s="4">
        <v>8406.93</v>
      </c>
      <c r="P26" s="4">
        <v>0</v>
      </c>
      <c r="Q26" s="4">
        <v>2017.99</v>
      </c>
      <c r="R26" s="4">
        <v>9648.77</v>
      </c>
      <c r="S26" s="4">
        <v>17965.829999999998</v>
      </c>
      <c r="T26" s="4">
        <v>18014.849999999999</v>
      </c>
      <c r="U26" s="4">
        <v>27328.65</v>
      </c>
      <c r="V26" s="4">
        <v>15008.289999999999</v>
      </c>
      <c r="W26" s="4">
        <v>23047.57</v>
      </c>
      <c r="X26" s="4">
        <v>32745.360000000001</v>
      </c>
      <c r="Y26" s="4">
        <v>18496.88</v>
      </c>
      <c r="Z26" s="4">
        <v>13766.45</v>
      </c>
      <c r="AA26" s="4">
        <v>5106.25</v>
      </c>
      <c r="AB26" s="4">
        <v>1511.45</v>
      </c>
      <c r="AC26" s="4">
        <v>972.23</v>
      </c>
      <c r="AD26" s="4">
        <v>8251.7000000000007</v>
      </c>
      <c r="AE26" s="4">
        <v>24722.42</v>
      </c>
      <c r="AF26" s="4">
        <v>53006.96</v>
      </c>
      <c r="AG26" s="4">
        <v>101781.86</v>
      </c>
      <c r="AH26" s="4">
        <v>73056.14</v>
      </c>
      <c r="AI26" s="4">
        <v>104559.66</v>
      </c>
      <c r="AJ26" s="4">
        <v>39158.81</v>
      </c>
      <c r="AK26" s="4">
        <v>14158.61</v>
      </c>
      <c r="AL26" s="4">
        <v>7973.92</v>
      </c>
      <c r="AM26" s="4">
        <v>2132.37</v>
      </c>
      <c r="AN26" s="4">
        <v>5939.59</v>
      </c>
      <c r="AO26" s="4">
        <v>6029.46</v>
      </c>
      <c r="AP26" s="4">
        <v>8235.36</v>
      </c>
      <c r="AQ26" s="4">
        <v>21323.7</v>
      </c>
      <c r="AR26" s="4">
        <v>43734.01</v>
      </c>
      <c r="AS26" s="4">
        <v>19346.560000000001</v>
      </c>
      <c r="AT26" s="4">
        <v>46626.19</v>
      </c>
      <c r="AU26" s="4">
        <v>25882.560000000001</v>
      </c>
      <c r="AV26" s="4">
        <v>23219.14</v>
      </c>
      <c r="AW26" s="4">
        <v>21511.61</v>
      </c>
      <c r="AX26" s="4">
        <v>13970.7</v>
      </c>
      <c r="AY26" s="4">
        <v>10187.99</v>
      </c>
    </row>
    <row r="27" spans="3:51">
      <c r="C27" t="s">
        <v>66</v>
      </c>
      <c r="D27" s="4">
        <v>105098.88</v>
      </c>
      <c r="E27" s="4">
        <v>251799.4</v>
      </c>
      <c r="F27" s="4">
        <v>277330.65000000002</v>
      </c>
      <c r="G27" s="4">
        <v>664253.68000000005</v>
      </c>
      <c r="H27" s="4">
        <v>924296.61</v>
      </c>
      <c r="I27" s="4">
        <v>1021887.26</v>
      </c>
      <c r="J27" s="4">
        <v>1214135.53</v>
      </c>
      <c r="K27" s="4">
        <v>1002336.45</v>
      </c>
      <c r="L27" s="4">
        <v>996887.05999999994</v>
      </c>
      <c r="M27" s="4">
        <v>808037.51</v>
      </c>
      <c r="N27" s="4">
        <v>613869.29</v>
      </c>
      <c r="O27" s="4">
        <v>443508.45</v>
      </c>
      <c r="P27" s="4">
        <v>304773.68</v>
      </c>
      <c r="Q27" s="4">
        <v>198318.58</v>
      </c>
      <c r="R27" s="4">
        <v>323442.13</v>
      </c>
      <c r="S27" s="4">
        <v>717211.62</v>
      </c>
      <c r="T27" s="4">
        <v>822449.39</v>
      </c>
      <c r="U27" s="4">
        <v>1025343.17</v>
      </c>
      <c r="V27" s="4">
        <v>1182444.1000000001</v>
      </c>
      <c r="W27" s="4">
        <v>903765.4</v>
      </c>
      <c r="X27" s="4">
        <v>842065.55999999994</v>
      </c>
      <c r="Y27" s="4">
        <v>787081.46</v>
      </c>
      <c r="Z27" s="4">
        <v>527095.72</v>
      </c>
      <c r="AA27" s="4">
        <v>301758.95</v>
      </c>
      <c r="AB27" s="4">
        <v>218637.37</v>
      </c>
      <c r="AC27" s="4">
        <v>169846.13</v>
      </c>
      <c r="AD27" s="4">
        <v>326636.59999999998</v>
      </c>
      <c r="AE27" s="4">
        <v>714115.19</v>
      </c>
      <c r="AF27" s="4">
        <v>946731.42999999993</v>
      </c>
      <c r="AG27" s="4">
        <v>1052729.01</v>
      </c>
      <c r="AH27" s="4">
        <v>1010294.03</v>
      </c>
      <c r="AI27" s="4">
        <v>1027148.74</v>
      </c>
      <c r="AJ27" s="4">
        <v>854198.01</v>
      </c>
      <c r="AK27" s="4">
        <v>692914.04</v>
      </c>
      <c r="AL27" s="4">
        <v>331538.59999999998</v>
      </c>
      <c r="AM27" s="4">
        <v>138546.85999999999</v>
      </c>
      <c r="AN27" s="4">
        <v>0</v>
      </c>
      <c r="AO27" s="4">
        <v>0</v>
      </c>
      <c r="AP27" s="4">
        <v>163898.37</v>
      </c>
      <c r="AQ27" s="4">
        <v>517879.96</v>
      </c>
      <c r="AR27" s="4">
        <v>765970.18</v>
      </c>
      <c r="AS27" s="4">
        <v>847400.57</v>
      </c>
      <c r="AT27" s="4">
        <v>916257.33</v>
      </c>
      <c r="AU27" s="4">
        <v>716214.88</v>
      </c>
      <c r="AV27" s="4">
        <v>736991.19</v>
      </c>
      <c r="AW27" s="4">
        <v>664915.44999999995</v>
      </c>
      <c r="AX27" s="4">
        <v>433222.42</v>
      </c>
      <c r="AY27" s="4">
        <v>275974.43</v>
      </c>
    </row>
    <row r="28" spans="3:51">
      <c r="C28" t="s">
        <v>91</v>
      </c>
      <c r="D28" s="4">
        <v>2785.97</v>
      </c>
      <c r="E28" s="4">
        <v>15964.18</v>
      </c>
      <c r="F28" s="4">
        <v>21421.74</v>
      </c>
      <c r="G28" s="4">
        <v>83619.95</v>
      </c>
      <c r="H28" s="4">
        <v>122264.05</v>
      </c>
      <c r="I28" s="4">
        <v>121692.15</v>
      </c>
      <c r="J28" s="4">
        <v>151945.66</v>
      </c>
      <c r="K28" s="4">
        <v>122615.36</v>
      </c>
      <c r="L28" s="4">
        <v>114208.43</v>
      </c>
      <c r="M28" s="4">
        <v>96863.52</v>
      </c>
      <c r="N28" s="4">
        <v>75768.58</v>
      </c>
      <c r="O28" s="4">
        <v>52565.78</v>
      </c>
      <c r="P28" s="4">
        <v>40016.659999999996</v>
      </c>
      <c r="Q28" s="4">
        <v>28398.92</v>
      </c>
      <c r="R28" s="4">
        <v>37565.659999999996</v>
      </c>
      <c r="S28" s="4">
        <v>91781.78</v>
      </c>
      <c r="T28" s="4">
        <v>112108.74</v>
      </c>
      <c r="U28" s="4">
        <v>135262.51999999999</v>
      </c>
      <c r="V28" s="4">
        <v>146749.54</v>
      </c>
      <c r="W28" s="4">
        <v>112558.09</v>
      </c>
      <c r="X28" s="4">
        <v>100254.06999999999</v>
      </c>
      <c r="Y28" s="4">
        <v>85842.19</v>
      </c>
      <c r="Z28" s="4">
        <v>66405.759999999995</v>
      </c>
      <c r="AA28" s="4">
        <v>42794.46</v>
      </c>
      <c r="AB28" s="4">
        <v>27884.21</v>
      </c>
      <c r="AC28" s="4">
        <v>20433.169999999998</v>
      </c>
      <c r="AD28" s="4">
        <v>29575.4</v>
      </c>
      <c r="AE28" s="4">
        <v>70466.25</v>
      </c>
      <c r="AF28" s="4">
        <v>102598.86</v>
      </c>
      <c r="AG28" s="4">
        <v>141880.22</v>
      </c>
      <c r="AH28" s="4">
        <v>138138.35999999999</v>
      </c>
      <c r="AI28" s="4">
        <v>144478.28</v>
      </c>
      <c r="AJ28" s="4">
        <v>75907.47</v>
      </c>
      <c r="AK28" s="4">
        <v>71757.11</v>
      </c>
      <c r="AL28" s="4">
        <v>44077.15</v>
      </c>
      <c r="AM28" s="4">
        <v>22222.400000000001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</row>
    <row r="29" spans="3:51">
      <c r="C29" t="s">
        <v>67</v>
      </c>
      <c r="D29" s="4">
        <v>67443.350000000006</v>
      </c>
      <c r="E29" s="4">
        <v>52018.39</v>
      </c>
      <c r="F29" s="4">
        <v>63971.1</v>
      </c>
      <c r="G29" s="4">
        <v>172697.46</v>
      </c>
      <c r="H29" s="4">
        <v>246807.53</v>
      </c>
      <c r="I29" s="4">
        <v>239340.15</v>
      </c>
      <c r="J29" s="4">
        <v>284896.07</v>
      </c>
      <c r="K29" s="4">
        <v>233539.45</v>
      </c>
      <c r="L29" s="4">
        <v>226962.6</v>
      </c>
      <c r="M29" s="4">
        <v>189266.22</v>
      </c>
      <c r="N29" s="4">
        <v>143800.17000000001</v>
      </c>
      <c r="O29" s="4">
        <v>98603.73</v>
      </c>
      <c r="P29" s="4">
        <v>70392.72</v>
      </c>
      <c r="Q29" s="4">
        <v>41381.050000000003</v>
      </c>
      <c r="R29" s="4">
        <v>69690.100000000006</v>
      </c>
      <c r="S29" s="4">
        <v>163628.76</v>
      </c>
      <c r="T29" s="4">
        <v>199266.3</v>
      </c>
      <c r="U29" s="4">
        <v>245990.53</v>
      </c>
      <c r="V29" s="4">
        <v>285337.25</v>
      </c>
      <c r="W29" s="4">
        <v>234952.86</v>
      </c>
      <c r="X29" s="4">
        <v>213245.16999999998</v>
      </c>
      <c r="Y29" s="4">
        <v>194347.96</v>
      </c>
      <c r="Z29" s="4">
        <v>135254.35</v>
      </c>
      <c r="AA29" s="4">
        <v>81863.399999999994</v>
      </c>
      <c r="AB29" s="4">
        <v>54305.99</v>
      </c>
      <c r="AC29" s="4">
        <v>39044.43</v>
      </c>
      <c r="AD29" s="4">
        <v>74101.899999999994</v>
      </c>
      <c r="AE29" s="4">
        <v>187493.33</v>
      </c>
      <c r="AF29" s="4">
        <v>241268.27</v>
      </c>
      <c r="AG29" s="4">
        <v>258735.73</v>
      </c>
      <c r="AH29" s="4">
        <v>262951.45</v>
      </c>
      <c r="AI29" s="4">
        <v>279650.93</v>
      </c>
      <c r="AJ29" s="4">
        <v>224936.44</v>
      </c>
      <c r="AK29" s="4">
        <v>191169.83</v>
      </c>
      <c r="AL29" s="4">
        <v>118996.05</v>
      </c>
      <c r="AM29" s="4">
        <v>89077.51</v>
      </c>
      <c r="AN29" s="4">
        <v>52557.61</v>
      </c>
      <c r="AO29" s="4">
        <v>32255.16</v>
      </c>
      <c r="AP29" s="4">
        <v>60637.74</v>
      </c>
      <c r="AQ29" s="4">
        <v>133759.24</v>
      </c>
      <c r="AR29" s="4">
        <v>209152</v>
      </c>
      <c r="AS29" s="4">
        <v>204200.98</v>
      </c>
      <c r="AT29" s="4">
        <v>223359.63</v>
      </c>
      <c r="AU29" s="4">
        <v>188400.2</v>
      </c>
      <c r="AV29" s="4">
        <v>193792.4</v>
      </c>
      <c r="AW29" s="4">
        <v>188947.59</v>
      </c>
      <c r="AX29" s="4">
        <v>138751.10999999999</v>
      </c>
      <c r="AY29" s="4">
        <v>138097.51</v>
      </c>
    </row>
    <row r="30" spans="3:51">
      <c r="C30" t="s">
        <v>68</v>
      </c>
      <c r="D30" s="4">
        <v>34011.71</v>
      </c>
      <c r="E30" s="4">
        <v>63497.24</v>
      </c>
      <c r="F30" s="4">
        <v>5637.3</v>
      </c>
      <c r="G30" s="4">
        <v>102925.66</v>
      </c>
      <c r="H30" s="4">
        <v>156553.54</v>
      </c>
      <c r="I30" s="4">
        <v>168808.54</v>
      </c>
      <c r="J30" s="4">
        <v>212599.74</v>
      </c>
      <c r="K30" s="4">
        <v>183048.85</v>
      </c>
      <c r="L30" s="4">
        <v>179405.03</v>
      </c>
      <c r="M30" s="4">
        <v>146414.57</v>
      </c>
      <c r="N30" s="4">
        <v>110474.74</v>
      </c>
      <c r="O30" s="4">
        <v>68399.240000000005</v>
      </c>
      <c r="P30" s="4">
        <v>45343.5</v>
      </c>
      <c r="Q30" s="4">
        <v>30278.02</v>
      </c>
      <c r="R30" s="4">
        <v>41822.230000000003</v>
      </c>
      <c r="S30" s="4">
        <v>123677.45999999999</v>
      </c>
      <c r="T30" s="4">
        <v>142264.21</v>
      </c>
      <c r="U30" s="4">
        <v>170998.1</v>
      </c>
      <c r="V30" s="4">
        <v>200957.49</v>
      </c>
      <c r="W30" s="4">
        <v>162550.32</v>
      </c>
      <c r="X30" s="4">
        <v>145213.57999999999</v>
      </c>
      <c r="Y30" s="4">
        <v>136373.63999999998</v>
      </c>
      <c r="Z30" s="4">
        <v>99216.48</v>
      </c>
      <c r="AA30" s="4">
        <v>59730.87</v>
      </c>
      <c r="AB30" s="4">
        <v>37475.79</v>
      </c>
      <c r="AC30" s="4">
        <v>25506.739999999998</v>
      </c>
      <c r="AD30" s="4">
        <v>35302.57</v>
      </c>
      <c r="AE30" s="4">
        <v>119028.73</v>
      </c>
      <c r="AF30" s="4">
        <v>174780.81</v>
      </c>
      <c r="AG30" s="4">
        <v>191586.5</v>
      </c>
      <c r="AH30" s="4">
        <v>199821.86</v>
      </c>
      <c r="AI30" s="4">
        <v>212003.33</v>
      </c>
      <c r="AJ30" s="4">
        <v>171684.38</v>
      </c>
      <c r="AK30" s="4">
        <v>142640.03</v>
      </c>
      <c r="AL30" s="4">
        <v>94191.93</v>
      </c>
      <c r="AM30" s="4">
        <v>66185.17</v>
      </c>
      <c r="AN30" s="4">
        <v>30931.62</v>
      </c>
      <c r="AO30" s="4">
        <v>29608.079999999998</v>
      </c>
      <c r="AP30" s="4">
        <v>48979.15</v>
      </c>
      <c r="AQ30" s="4">
        <v>105360.31999999999</v>
      </c>
      <c r="AR30" s="4">
        <v>163293.79</v>
      </c>
      <c r="AS30" s="4">
        <v>169012.79</v>
      </c>
      <c r="AT30" s="4">
        <v>184037.42</v>
      </c>
      <c r="AU30" s="4">
        <v>153530.63999999998</v>
      </c>
      <c r="AV30" s="4">
        <v>136406.32</v>
      </c>
      <c r="AW30" s="4">
        <v>131749.42000000001</v>
      </c>
      <c r="AX30" s="4">
        <v>83244.13</v>
      </c>
      <c r="AY30" s="4">
        <v>54175.27</v>
      </c>
    </row>
    <row r="31" spans="3:51">
      <c r="C31" t="s">
        <v>69</v>
      </c>
      <c r="D31" s="4">
        <v>87357.725000000006</v>
      </c>
      <c r="E31" s="4">
        <v>144411.6128</v>
      </c>
      <c r="F31" s="4">
        <v>418789.21630000003</v>
      </c>
      <c r="G31" s="4">
        <v>1112751.5489999999</v>
      </c>
      <c r="H31" s="4">
        <v>1345792.2205000001</v>
      </c>
      <c r="I31" s="4">
        <v>1348766.1005000002</v>
      </c>
      <c r="J31" s="4">
        <v>1644094.6886</v>
      </c>
      <c r="K31" s="4">
        <v>1423655.8336</v>
      </c>
      <c r="L31" s="4">
        <v>1446539.8402</v>
      </c>
      <c r="M31" s="4">
        <v>1276642.0758</v>
      </c>
      <c r="N31" s="4">
        <v>1081629.8948000001</v>
      </c>
      <c r="O31" s="4">
        <v>803178.07570000004</v>
      </c>
      <c r="P31" s="4">
        <v>562204.57929999998</v>
      </c>
      <c r="Q31" s="4">
        <v>429643.87830000004</v>
      </c>
      <c r="R31" s="4">
        <v>327781.05360000004</v>
      </c>
      <c r="S31" s="4">
        <v>606336.95849999995</v>
      </c>
      <c r="T31" s="4">
        <v>746525.66170000006</v>
      </c>
      <c r="U31" s="4">
        <v>801044.31680000003</v>
      </c>
      <c r="V31" s="4">
        <v>829273.87269999995</v>
      </c>
      <c r="W31" s="4">
        <v>641833.93365000002</v>
      </c>
      <c r="X31" s="4">
        <v>1366765.5092</v>
      </c>
      <c r="Y31" s="4">
        <v>1454770.0530999999</v>
      </c>
      <c r="Z31" s="4">
        <v>1175426.07</v>
      </c>
      <c r="AA31" s="4">
        <v>726764.2291</v>
      </c>
      <c r="AB31" s="4">
        <v>468497.62050000002</v>
      </c>
      <c r="AC31" s="4">
        <v>292406.75099999999</v>
      </c>
      <c r="AD31" s="4">
        <v>328026.39870000002</v>
      </c>
      <c r="AE31" s="4">
        <v>655487.76020000002</v>
      </c>
      <c r="AF31" s="4">
        <v>891524.61580000003</v>
      </c>
      <c r="AG31" s="4">
        <v>865566.36074999999</v>
      </c>
      <c r="AH31" s="4">
        <v>951645.31735000003</v>
      </c>
      <c r="AI31" s="4">
        <v>897821.80670000007</v>
      </c>
      <c r="AJ31" s="4">
        <v>1808565.122</v>
      </c>
      <c r="AK31" s="4">
        <v>1584156.1372</v>
      </c>
      <c r="AL31" s="4">
        <v>1176035.7154000001</v>
      </c>
      <c r="AM31" s="4">
        <v>984138.67370000004</v>
      </c>
      <c r="AN31" s="4">
        <v>631748.7631000001</v>
      </c>
      <c r="AO31" s="4">
        <v>576107.46830000007</v>
      </c>
      <c r="AP31" s="4">
        <v>140445.20035</v>
      </c>
      <c r="AQ31" s="4">
        <v>90123.433400000009</v>
      </c>
      <c r="AR31" s="4">
        <v>289306.48110000003</v>
      </c>
      <c r="AS31" s="4">
        <v>371.73500000000001</v>
      </c>
      <c r="AT31" s="4">
        <v>727002.13949999993</v>
      </c>
      <c r="AU31" s="4">
        <v>768394.83175000001</v>
      </c>
      <c r="AV31" s="4">
        <v>1515935.33</v>
      </c>
      <c r="AW31" s="4">
        <v>348352.86849999998</v>
      </c>
      <c r="AX31" s="4">
        <v>1228500</v>
      </c>
      <c r="AY31" s="4">
        <v>910000</v>
      </c>
    </row>
    <row r="32" spans="3:51">
      <c r="C32" t="s">
        <v>70</v>
      </c>
      <c r="D32" s="4">
        <v>76985.91</v>
      </c>
      <c r="E32" s="4">
        <v>124461.78</v>
      </c>
      <c r="F32" s="4">
        <v>228343.33</v>
      </c>
      <c r="G32" s="4">
        <v>161659.79</v>
      </c>
      <c r="H32" s="4">
        <v>221823.66999999998</v>
      </c>
      <c r="I32" s="4">
        <v>238041.12</v>
      </c>
      <c r="J32" s="4">
        <v>281775.13</v>
      </c>
      <c r="K32" s="4">
        <v>248662.12</v>
      </c>
      <c r="L32" s="4">
        <v>251104.95</v>
      </c>
      <c r="M32" s="4">
        <v>201488.54</v>
      </c>
      <c r="N32" s="4">
        <v>149723.42000000001</v>
      </c>
      <c r="O32" s="4">
        <v>101463.23</v>
      </c>
      <c r="P32" s="4">
        <v>79558.724700000006</v>
      </c>
      <c r="Q32" s="4">
        <v>172373.51950000002</v>
      </c>
      <c r="R32" s="4">
        <v>153757.0307</v>
      </c>
      <c r="S32" s="4">
        <v>187510.5687</v>
      </c>
      <c r="T32" s="4">
        <v>219658.2115</v>
      </c>
      <c r="U32" s="4">
        <v>257664.39790000001</v>
      </c>
      <c r="V32" s="4">
        <v>302941.72090000001</v>
      </c>
      <c r="W32" s="4">
        <v>250155.35089999999</v>
      </c>
      <c r="X32" s="4">
        <v>231955.2053</v>
      </c>
      <c r="Y32" s="4">
        <v>220327.33450000003</v>
      </c>
      <c r="Z32" s="4">
        <v>159912.96230000001</v>
      </c>
      <c r="AA32" s="4">
        <v>108449.96889999999</v>
      </c>
      <c r="AB32" s="4">
        <v>91766.502099999998</v>
      </c>
      <c r="AC32" s="4">
        <v>76607.148799999995</v>
      </c>
      <c r="AD32" s="4">
        <v>95840.717700000008</v>
      </c>
      <c r="AE32" s="4">
        <v>206112.1881</v>
      </c>
      <c r="AF32" s="4">
        <v>258534.25780000002</v>
      </c>
      <c r="AG32" s="4">
        <v>246430.5662</v>
      </c>
      <c r="AH32" s="4">
        <v>251486.16219999999</v>
      </c>
      <c r="AI32" s="4">
        <v>262935.60019999999</v>
      </c>
      <c r="AJ32" s="4">
        <v>184098.04140000002</v>
      </c>
      <c r="AK32" s="4">
        <v>192335.68900000001</v>
      </c>
      <c r="AL32" s="4">
        <v>148738.60819999999</v>
      </c>
      <c r="AM32" s="4">
        <v>124627.87609999999</v>
      </c>
      <c r="AN32" s="4">
        <v>141987.90059999999</v>
      </c>
      <c r="AO32" s="4">
        <v>141980.46590000001</v>
      </c>
      <c r="AP32" s="4">
        <v>92799.925400000007</v>
      </c>
      <c r="AQ32" s="4">
        <v>152902.04020000002</v>
      </c>
      <c r="AR32" s="4">
        <v>199703.4767</v>
      </c>
      <c r="AS32" s="4">
        <v>204870.5932</v>
      </c>
      <c r="AT32" s="4">
        <v>224066.98860000001</v>
      </c>
      <c r="AU32" s="4">
        <v>190990.00830000002</v>
      </c>
      <c r="AV32" s="4">
        <v>198335.49189999999</v>
      </c>
      <c r="AW32" s="4">
        <v>183533.0042</v>
      </c>
      <c r="AX32" s="4">
        <v>135876.57720000003</v>
      </c>
      <c r="AY32" s="4">
        <v>118999.80820000001</v>
      </c>
    </row>
    <row r="33" spans="3:51">
      <c r="C33" t="s">
        <v>71</v>
      </c>
      <c r="D33" s="4">
        <v>78734.289999999994</v>
      </c>
      <c r="E33" s="4">
        <v>59975.97</v>
      </c>
      <c r="F33" s="4">
        <v>59011.909999999996</v>
      </c>
      <c r="G33" s="4">
        <v>130654.64</v>
      </c>
      <c r="H33" s="4">
        <v>190459.04</v>
      </c>
      <c r="I33" s="4">
        <v>216300.75</v>
      </c>
      <c r="J33" s="4">
        <v>224307.35</v>
      </c>
      <c r="K33" s="4">
        <v>189225.37</v>
      </c>
      <c r="L33" s="4">
        <v>188865.88999999998</v>
      </c>
      <c r="M33" s="4">
        <v>141488.06</v>
      </c>
      <c r="N33" s="4">
        <v>105409.34</v>
      </c>
      <c r="O33" s="4">
        <v>72484.240000000005</v>
      </c>
      <c r="P33" s="4">
        <v>73268.56</v>
      </c>
      <c r="Q33" s="4">
        <v>47345.15</v>
      </c>
      <c r="R33" s="4">
        <v>53431.8</v>
      </c>
      <c r="S33" s="4">
        <v>120899.66</v>
      </c>
      <c r="T33" s="4">
        <v>145736.46</v>
      </c>
      <c r="U33" s="4">
        <v>204119.28</v>
      </c>
      <c r="V33" s="4">
        <v>215442.9</v>
      </c>
      <c r="W33" s="4">
        <v>168097.75</v>
      </c>
      <c r="X33" s="4">
        <v>154396.66</v>
      </c>
      <c r="Y33" s="4">
        <v>133898.13</v>
      </c>
      <c r="Z33" s="4">
        <v>88383.06</v>
      </c>
      <c r="AA33" s="4">
        <v>52565.78</v>
      </c>
      <c r="AB33" s="4">
        <v>51299.43</v>
      </c>
      <c r="AC33" s="4">
        <v>42189.88</v>
      </c>
      <c r="AD33" s="4">
        <v>62565.86</v>
      </c>
      <c r="AE33" s="4">
        <v>122460.13</v>
      </c>
      <c r="AF33" s="4">
        <v>166267.67000000001</v>
      </c>
      <c r="AG33" s="4">
        <v>216161.86</v>
      </c>
      <c r="AH33" s="4">
        <v>202109.46</v>
      </c>
      <c r="AI33" s="4">
        <v>207714.08</v>
      </c>
      <c r="AJ33" s="4">
        <v>171488.3</v>
      </c>
      <c r="AK33" s="4">
        <v>119045.06999999999</v>
      </c>
      <c r="AL33" s="4">
        <v>81740.850000000006</v>
      </c>
      <c r="AM33" s="4">
        <v>63538.09</v>
      </c>
      <c r="AN33" s="4">
        <v>57132.81</v>
      </c>
      <c r="AO33" s="4">
        <v>38023.18</v>
      </c>
      <c r="AP33" s="4">
        <v>56013.52</v>
      </c>
      <c r="AQ33" s="4">
        <v>106324.38</v>
      </c>
      <c r="AR33" s="4">
        <v>144935.79999999999</v>
      </c>
      <c r="AS33" s="4">
        <v>188425</v>
      </c>
      <c r="AT33" s="4">
        <v>176177.88</v>
      </c>
      <c r="AU33" s="4">
        <v>181064</v>
      </c>
      <c r="AV33" s="4">
        <v>144992.99</v>
      </c>
      <c r="AW33" s="4">
        <v>126414.41</v>
      </c>
      <c r="AX33" s="4">
        <v>83178.77</v>
      </c>
      <c r="AY33" s="4">
        <v>58390.99</v>
      </c>
    </row>
    <row r="34" spans="3:51">
      <c r="C34" t="s">
        <v>72</v>
      </c>
      <c r="D34" s="4">
        <v>65531.57</v>
      </c>
      <c r="E34" s="4">
        <v>230148.9</v>
      </c>
      <c r="F34" s="4">
        <v>536613.77</v>
      </c>
      <c r="G34" s="4">
        <v>351677.65</v>
      </c>
      <c r="H34" s="4">
        <v>503655.99</v>
      </c>
      <c r="I34" s="4">
        <v>486654.22</v>
      </c>
      <c r="J34" s="4">
        <v>616647.09</v>
      </c>
      <c r="K34" s="4">
        <v>517920.81</v>
      </c>
      <c r="L34" s="4">
        <v>500322.63</v>
      </c>
      <c r="M34" s="4">
        <v>403475.45</v>
      </c>
      <c r="N34" s="4">
        <v>277927.06</v>
      </c>
      <c r="O34" s="4">
        <v>147819.81</v>
      </c>
      <c r="P34" s="4">
        <v>58007</v>
      </c>
      <c r="Q34" s="4">
        <v>284397.7</v>
      </c>
      <c r="R34" s="4">
        <v>229193.01</v>
      </c>
      <c r="S34" s="4">
        <v>311554.77999999997</v>
      </c>
      <c r="T34" s="4">
        <v>374014.43</v>
      </c>
      <c r="U34" s="4">
        <v>500461.52</v>
      </c>
      <c r="V34" s="4">
        <v>571123.85</v>
      </c>
      <c r="W34" s="4">
        <v>444186.56</v>
      </c>
      <c r="X34" s="4">
        <v>378875.58</v>
      </c>
      <c r="Y34" s="4">
        <v>345166.16</v>
      </c>
      <c r="Z34" s="4">
        <v>219217.44</v>
      </c>
      <c r="AA34" s="4">
        <v>96471.360000000001</v>
      </c>
      <c r="AB34" s="4">
        <v>253.27</v>
      </c>
      <c r="AC34" s="4">
        <v>12491.93</v>
      </c>
      <c r="AD34" s="4">
        <v>74289.81</v>
      </c>
      <c r="AE34" s="4">
        <v>0</v>
      </c>
      <c r="AF34" s="4">
        <v>477781.6</v>
      </c>
      <c r="AG34" s="4">
        <v>646165.30000000005</v>
      </c>
      <c r="AH34" s="4">
        <v>692423.84</v>
      </c>
      <c r="AI34" s="4">
        <v>821665.07</v>
      </c>
      <c r="AJ34" s="4">
        <v>825170</v>
      </c>
      <c r="AK34" s="4">
        <v>218016.45</v>
      </c>
      <c r="AL34" s="4">
        <v>175344.54</v>
      </c>
      <c r="AM34" s="4">
        <v>136308.28</v>
      </c>
      <c r="AN34" s="4">
        <v>68979.31</v>
      </c>
      <c r="AO34" s="4">
        <v>275966.26</v>
      </c>
      <c r="AP34" s="4">
        <v>174364.13999999998</v>
      </c>
      <c r="AQ34" s="4">
        <v>204331.7</v>
      </c>
      <c r="AR34" s="4">
        <v>360885.24</v>
      </c>
      <c r="AS34" s="4">
        <v>424055.68</v>
      </c>
      <c r="AT34" s="4">
        <v>437005.13</v>
      </c>
      <c r="AU34" s="4">
        <v>346898.2</v>
      </c>
      <c r="AV34" s="4">
        <v>343540.33</v>
      </c>
      <c r="AW34" s="4">
        <v>299945.21000000002</v>
      </c>
      <c r="AX34" s="4">
        <v>183914.87</v>
      </c>
      <c r="AY34" s="4">
        <v>100825.97</v>
      </c>
    </row>
    <row r="35" spans="3:51">
      <c r="C35" t="s">
        <v>73</v>
      </c>
      <c r="D35" s="4">
        <v>75703.22</v>
      </c>
      <c r="E35" s="4">
        <v>63105.08</v>
      </c>
      <c r="F35" s="4">
        <v>143367.16</v>
      </c>
      <c r="G35" s="4">
        <v>392266.21</v>
      </c>
      <c r="H35" s="4">
        <v>954468.42</v>
      </c>
      <c r="I35" s="4">
        <v>164886.94</v>
      </c>
      <c r="J35" s="4">
        <v>687472.82</v>
      </c>
      <c r="K35" s="4">
        <v>557937.47</v>
      </c>
      <c r="L35" s="4">
        <v>534465.05999999994</v>
      </c>
      <c r="M35" s="4">
        <v>434480.6</v>
      </c>
      <c r="N35" s="4">
        <v>340043.57</v>
      </c>
      <c r="O35" s="4">
        <v>221431.51</v>
      </c>
      <c r="P35" s="4">
        <v>77598.66</v>
      </c>
      <c r="Q35" s="4">
        <v>65768.5</v>
      </c>
      <c r="R35" s="4">
        <v>147141.70000000001</v>
      </c>
      <c r="S35" s="4">
        <v>406482.01</v>
      </c>
      <c r="T35" s="4">
        <v>461171.99</v>
      </c>
      <c r="U35" s="4">
        <v>588199.15</v>
      </c>
      <c r="V35" s="4">
        <v>686100.26</v>
      </c>
      <c r="W35" s="4">
        <v>530094.11</v>
      </c>
      <c r="X35" s="4">
        <v>463631.16</v>
      </c>
      <c r="Y35" s="4">
        <v>441506.8</v>
      </c>
      <c r="Z35" s="4">
        <v>314937.15999999997</v>
      </c>
      <c r="AA35" s="4">
        <v>192812</v>
      </c>
      <c r="AB35" s="4">
        <v>65580.59</v>
      </c>
      <c r="AC35" s="4">
        <v>137509.26999999999</v>
      </c>
      <c r="AD35" s="4">
        <v>168383.7</v>
      </c>
      <c r="AE35" s="4">
        <v>361514.33</v>
      </c>
      <c r="AF35" s="4">
        <v>512928.94</v>
      </c>
      <c r="AG35" s="4">
        <v>580976.87</v>
      </c>
      <c r="AH35" s="4">
        <v>591998.19999999995</v>
      </c>
      <c r="AI35" s="4">
        <v>621949.42000000004</v>
      </c>
      <c r="AJ35" s="4">
        <v>482577.39</v>
      </c>
      <c r="AK35" s="4">
        <v>398148.61</v>
      </c>
      <c r="AL35" s="4">
        <v>274724.42</v>
      </c>
      <c r="AM35" s="4">
        <v>158432.63999999998</v>
      </c>
      <c r="AN35" s="4">
        <v>0</v>
      </c>
      <c r="AO35" s="4">
        <v>72124.759999999995</v>
      </c>
      <c r="AP35" s="4">
        <v>151022.45000000001</v>
      </c>
      <c r="AQ35" s="4">
        <v>384414.84</v>
      </c>
      <c r="AR35" s="4">
        <v>479628.02</v>
      </c>
      <c r="AS35" s="4">
        <v>506866.8</v>
      </c>
      <c r="AT35" s="4">
        <v>549195.56999999995</v>
      </c>
      <c r="AU35" s="4">
        <v>442242.1</v>
      </c>
      <c r="AV35" s="4">
        <v>437756.77</v>
      </c>
      <c r="AW35" s="4">
        <v>412274.54</v>
      </c>
      <c r="AX35" s="4">
        <v>284062.73</v>
      </c>
      <c r="AY35" s="4">
        <v>141430.87</v>
      </c>
    </row>
    <row r="36" spans="3:51">
      <c r="C36" t="s">
        <v>93</v>
      </c>
      <c r="D36" s="4">
        <v>503108.6</v>
      </c>
      <c r="E36" s="4">
        <v>204250</v>
      </c>
      <c r="F36" s="4">
        <v>483860.08000000007</v>
      </c>
      <c r="G36" s="4">
        <v>1542291.75</v>
      </c>
      <c r="H36" s="4">
        <v>1921788.2499999998</v>
      </c>
      <c r="I36" s="4">
        <v>1839442.8199999998</v>
      </c>
      <c r="J36" s="4">
        <v>2236954.17</v>
      </c>
      <c r="K36" s="4">
        <v>1900151.8397022332</v>
      </c>
      <c r="L36" s="4">
        <v>1753672.1732506205</v>
      </c>
      <c r="M36" s="4">
        <v>1664542.1563027296</v>
      </c>
      <c r="N36" s="4">
        <v>1383412.0913895783</v>
      </c>
      <c r="O36" s="4">
        <v>750316.46</v>
      </c>
      <c r="P36" s="4">
        <v>543893.24</v>
      </c>
      <c r="Q36" s="4">
        <v>371628.79</v>
      </c>
      <c r="R36" s="4">
        <v>553452.14</v>
      </c>
      <c r="S36" s="4">
        <v>1582283.9</v>
      </c>
      <c r="T36" s="4">
        <v>1751713.3599999999</v>
      </c>
      <c r="U36" s="4">
        <v>2129682.0699999998</v>
      </c>
      <c r="V36" s="4">
        <v>2497479.13</v>
      </c>
      <c r="W36" s="4">
        <v>2067524.71</v>
      </c>
      <c r="X36" s="4">
        <v>1834075.13</v>
      </c>
      <c r="Y36" s="4">
        <v>1808486.69</v>
      </c>
      <c r="Z36" s="4">
        <v>1193740.2533662822</v>
      </c>
      <c r="AA36" s="4">
        <v>709976.40877783869</v>
      </c>
      <c r="AB36" s="4">
        <v>64722.74</v>
      </c>
      <c r="AC36" s="4">
        <v>2712.44</v>
      </c>
      <c r="AD36" s="4">
        <v>865872.94</v>
      </c>
      <c r="AE36" s="4">
        <v>865872.94</v>
      </c>
      <c r="AF36" s="4">
        <v>2219609</v>
      </c>
      <c r="AG36" s="4">
        <v>2366179.06</v>
      </c>
      <c r="AH36" s="4">
        <v>2462903.69</v>
      </c>
      <c r="AI36" s="4">
        <v>2592880.2200000002</v>
      </c>
      <c r="AJ36" s="4">
        <v>2143317.7999999998</v>
      </c>
      <c r="AK36" s="4">
        <v>1813061.89</v>
      </c>
      <c r="AL36" s="4">
        <v>297412.50999999989</v>
      </c>
      <c r="AM36" s="4">
        <v>621565.43000000005</v>
      </c>
      <c r="AN36" s="4">
        <v>0</v>
      </c>
      <c r="AO36" s="4">
        <v>38840.18</v>
      </c>
      <c r="AP36" s="4">
        <v>598861</v>
      </c>
      <c r="AQ36" s="4">
        <v>1575723.39</v>
      </c>
      <c r="AR36" s="4">
        <v>2078333.6199999999</v>
      </c>
      <c r="AS36" s="4">
        <v>2133938.64</v>
      </c>
      <c r="AT36" s="4">
        <v>2283049.31</v>
      </c>
      <c r="AU36" s="4">
        <v>1979296.88</v>
      </c>
      <c r="AV36" s="4">
        <v>1950334.23</v>
      </c>
      <c r="AW36" s="4">
        <v>1954729.69</v>
      </c>
      <c r="AX36" s="4">
        <v>1328401.1499999999</v>
      </c>
      <c r="AY36" s="4">
        <v>685119.86</v>
      </c>
    </row>
    <row r="37" spans="3:51">
      <c r="C37" t="s">
        <v>74</v>
      </c>
      <c r="D37" s="4">
        <v>51115.833759999994</v>
      </c>
      <c r="E37" s="4">
        <v>20751.8</v>
      </c>
      <c r="F37" s="4">
        <v>49160.184128000008</v>
      </c>
      <c r="G37" s="4">
        <v>156696.84179999999</v>
      </c>
      <c r="H37" s="4">
        <v>195253.68619999997</v>
      </c>
      <c r="I37" s="4">
        <v>186887.39051199998</v>
      </c>
      <c r="J37" s="4">
        <v>227274.54367199997</v>
      </c>
      <c r="K37" s="4">
        <v>193055.42691374689</v>
      </c>
      <c r="L37" s="4">
        <v>178173.09280226304</v>
      </c>
      <c r="M37" s="4">
        <v>169117.48308035731</v>
      </c>
      <c r="N37" s="4">
        <v>140554.66848518114</v>
      </c>
      <c r="O37" s="4">
        <v>76232.152335999999</v>
      </c>
      <c r="P37" s="4">
        <v>55259.553183999997</v>
      </c>
      <c r="Q37" s="4">
        <v>37757.485063999993</v>
      </c>
      <c r="R37" s="4">
        <v>56230.737423999999</v>
      </c>
      <c r="S37" s="4">
        <v>160760.04423999999</v>
      </c>
      <c r="T37" s="4">
        <v>177974.07737599997</v>
      </c>
      <c r="U37" s="4">
        <v>216375.69831199996</v>
      </c>
      <c r="V37" s="4">
        <v>253743.87960799999</v>
      </c>
      <c r="W37" s="4">
        <v>210060.51053599999</v>
      </c>
      <c r="X37" s="4">
        <v>186342.03320799998</v>
      </c>
      <c r="Y37" s="4">
        <v>183742.24770399998</v>
      </c>
      <c r="Z37" s="4">
        <v>121284.00974201427</v>
      </c>
      <c r="AA37" s="4">
        <v>72133.603131828408</v>
      </c>
      <c r="AB37" s="4">
        <v>6575.8303839999999</v>
      </c>
      <c r="AC37" s="4">
        <v>275.58390400000002</v>
      </c>
      <c r="AD37" s="4">
        <v>87972.690703999993</v>
      </c>
      <c r="AE37" s="4">
        <v>87972.690703999993</v>
      </c>
      <c r="AF37" s="4">
        <v>225512.27439999999</v>
      </c>
      <c r="AG37" s="4">
        <v>240403.79249600001</v>
      </c>
      <c r="AH37" s="4">
        <v>250231.01490399998</v>
      </c>
      <c r="AI37" s="4">
        <v>263436.63035200001</v>
      </c>
      <c r="AJ37" s="4">
        <v>217761.08847999998</v>
      </c>
      <c r="AK37" s="4">
        <v>184207.08802399997</v>
      </c>
      <c r="AL37" s="4">
        <v>30217.111015999988</v>
      </c>
      <c r="AM37" s="4">
        <v>63151.047688000006</v>
      </c>
      <c r="AN37" s="4">
        <v>0</v>
      </c>
      <c r="AO37" s="4">
        <v>3946.162288</v>
      </c>
      <c r="AP37" s="4">
        <v>60844.277599999994</v>
      </c>
      <c r="AQ37" s="4">
        <v>160093.49642399998</v>
      </c>
      <c r="AR37" s="4">
        <v>211158.69579199998</v>
      </c>
      <c r="AS37" s="4">
        <v>216808.165824</v>
      </c>
      <c r="AT37" s="4">
        <v>231957.80989599999</v>
      </c>
      <c r="AU37" s="4">
        <v>201096.56300799997</v>
      </c>
      <c r="AV37" s="4">
        <v>198153.95776799999</v>
      </c>
      <c r="AW37" s="4">
        <v>198600.53650399999</v>
      </c>
      <c r="AX37" s="4">
        <v>134965.55683999998</v>
      </c>
      <c r="AY37" s="4">
        <v>69608.177775999997</v>
      </c>
    </row>
    <row r="38" spans="3:51">
      <c r="C38" t="s">
        <v>75</v>
      </c>
      <c r="D38" s="4">
        <v>86836.54436</v>
      </c>
      <c r="E38" s="4">
        <v>35253.550000000003</v>
      </c>
      <c r="F38" s="4">
        <v>83514.249808000008</v>
      </c>
      <c r="G38" s="4">
        <v>266199.55605000001</v>
      </c>
      <c r="H38" s="4">
        <v>331700.65194999997</v>
      </c>
      <c r="I38" s="4">
        <v>317487.830732</v>
      </c>
      <c r="J38" s="4">
        <v>386098.28974199999</v>
      </c>
      <c r="K38" s="4">
        <v>327966.20753260545</v>
      </c>
      <c r="L38" s="4">
        <v>302683.81710305711</v>
      </c>
      <c r="M38" s="4">
        <v>287299.97617785115</v>
      </c>
      <c r="N38" s="4">
        <v>238776.92697384121</v>
      </c>
      <c r="O38" s="4">
        <v>129504.620996</v>
      </c>
      <c r="P38" s="4">
        <v>93875.973224000001</v>
      </c>
      <c r="Q38" s="4">
        <v>64143.129153999995</v>
      </c>
      <c r="R38" s="4">
        <v>95525.839363999999</v>
      </c>
      <c r="S38" s="4">
        <v>273102.20113999996</v>
      </c>
      <c r="T38" s="4">
        <v>302345.725936</v>
      </c>
      <c r="U38" s="4">
        <v>367583.12528199999</v>
      </c>
      <c r="V38" s="4">
        <v>431064.89783799998</v>
      </c>
      <c r="W38" s="4">
        <v>356854.76494600001</v>
      </c>
      <c r="X38" s="4">
        <v>316561.36743799999</v>
      </c>
      <c r="Y38" s="4">
        <v>312144.80269400001</v>
      </c>
      <c r="Z38" s="4">
        <v>206039.5677310203</v>
      </c>
      <c r="AA38" s="4">
        <v>122541.92815505496</v>
      </c>
      <c r="AB38" s="4">
        <v>11171.144924</v>
      </c>
      <c r="AC38" s="4">
        <v>468.16714400000001</v>
      </c>
      <c r="AD38" s="4">
        <v>149449.669444</v>
      </c>
      <c r="AE38" s="4">
        <v>149449.669444</v>
      </c>
      <c r="AF38" s="4">
        <v>383104.5134</v>
      </c>
      <c r="AG38" s="4">
        <v>408402.505756</v>
      </c>
      <c r="AH38" s="4">
        <v>425097.17689399997</v>
      </c>
      <c r="AI38" s="4">
        <v>447531.12597200007</v>
      </c>
      <c r="AJ38" s="4">
        <v>369936.65227999998</v>
      </c>
      <c r="AK38" s="4">
        <v>312934.48221399996</v>
      </c>
      <c r="AL38" s="4">
        <v>51333.39922599998</v>
      </c>
      <c r="AM38" s="4">
        <v>107282.19321800001</v>
      </c>
      <c r="AN38" s="4">
        <v>0</v>
      </c>
      <c r="AO38" s="4">
        <v>6703.8150679999999</v>
      </c>
      <c r="AP38" s="4">
        <v>103363.4086</v>
      </c>
      <c r="AQ38" s="4">
        <v>271969.85711400001</v>
      </c>
      <c r="AR38" s="4">
        <v>358720.382812</v>
      </c>
      <c r="AS38" s="4">
        <v>368317.80926400004</v>
      </c>
      <c r="AT38" s="4">
        <v>394054.31090600003</v>
      </c>
      <c r="AU38" s="4">
        <v>341626.64148799999</v>
      </c>
      <c r="AV38" s="4">
        <v>336627.68809800001</v>
      </c>
      <c r="AW38" s="4">
        <v>337386.34449400002</v>
      </c>
      <c r="AX38" s="4">
        <v>229282.03848999998</v>
      </c>
      <c r="AY38" s="4">
        <v>118251.687836</v>
      </c>
    </row>
    <row r="39" spans="3:51">
      <c r="C39" t="s">
        <v>76</v>
      </c>
      <c r="D39" s="4">
        <v>54536.972239999996</v>
      </c>
      <c r="E39" s="4">
        <v>22140.7</v>
      </c>
      <c r="F39" s="4">
        <v>52450.43267200001</v>
      </c>
      <c r="G39" s="4">
        <v>167184.42569999999</v>
      </c>
      <c r="H39" s="4">
        <v>208321.84629999998</v>
      </c>
      <c r="I39" s="4">
        <v>199395.60168799997</v>
      </c>
      <c r="J39" s="4">
        <v>242485.83202799998</v>
      </c>
      <c r="K39" s="4">
        <v>205976.45942372206</v>
      </c>
      <c r="L39" s="4">
        <v>190098.06358036725</v>
      </c>
      <c r="M39" s="4">
        <v>180436.36974321588</v>
      </c>
      <c r="N39" s="4">
        <v>149961.87070663029</v>
      </c>
      <c r="O39" s="4">
        <v>81334.304263999991</v>
      </c>
      <c r="P39" s="4">
        <v>58958.027215999995</v>
      </c>
      <c r="Q39" s="4">
        <v>40284.560835999997</v>
      </c>
      <c r="R39" s="4">
        <v>59994.211975999999</v>
      </c>
      <c r="S39" s="4">
        <v>171519.57475999999</v>
      </c>
      <c r="T39" s="4">
        <v>189885.72822399999</v>
      </c>
      <c r="U39" s="4">
        <v>230857.53638799998</v>
      </c>
      <c r="V39" s="4">
        <v>270726.737692</v>
      </c>
      <c r="W39" s="4">
        <v>224119.678564</v>
      </c>
      <c r="X39" s="4">
        <v>198813.74409199998</v>
      </c>
      <c r="Y39" s="4">
        <v>196039.95719599997</v>
      </c>
      <c r="Z39" s="4">
        <v>129401.44346490498</v>
      </c>
      <c r="AA39" s="4">
        <v>76961.44271151771</v>
      </c>
      <c r="AB39" s="4">
        <v>7015.9450159999997</v>
      </c>
      <c r="AC39" s="4">
        <v>294.02849600000002</v>
      </c>
      <c r="AD39" s="4">
        <v>93860.626695999992</v>
      </c>
      <c r="AE39" s="4">
        <v>93860.626695999992</v>
      </c>
      <c r="AF39" s="4">
        <v>240605.61559999999</v>
      </c>
      <c r="AG39" s="4">
        <v>256493.810104</v>
      </c>
      <c r="AH39" s="4">
        <v>266978.75999599998</v>
      </c>
      <c r="AI39" s="4">
        <v>281068.21584800002</v>
      </c>
      <c r="AJ39" s="4">
        <v>232335.64951999998</v>
      </c>
      <c r="AK39" s="4">
        <v>196535.90887599997</v>
      </c>
      <c r="AL39" s="4">
        <v>32239.516083999988</v>
      </c>
      <c r="AM39" s="4">
        <v>67377.692611999999</v>
      </c>
      <c r="AN39" s="4">
        <v>0</v>
      </c>
      <c r="AO39" s="4">
        <v>4210.2755120000002</v>
      </c>
      <c r="AP39" s="4">
        <v>64916.532399999996</v>
      </c>
      <c r="AQ39" s="4">
        <v>170808.41547599999</v>
      </c>
      <c r="AR39" s="4">
        <v>225291.36440799996</v>
      </c>
      <c r="AS39" s="4">
        <v>231318.948576</v>
      </c>
      <c r="AT39" s="4">
        <v>247482.54520399999</v>
      </c>
      <c r="AU39" s="4">
        <v>214555.78179199999</v>
      </c>
      <c r="AV39" s="4">
        <v>211416.23053199999</v>
      </c>
      <c r="AW39" s="4">
        <v>211892.69839599999</v>
      </c>
      <c r="AX39" s="4">
        <v>143998.68466</v>
      </c>
      <c r="AY39" s="4">
        <v>74266.992824000001</v>
      </c>
    </row>
    <row r="40" spans="3:51">
      <c r="C40" t="s">
        <v>77</v>
      </c>
      <c r="D40" s="4">
        <v>93326.645299999989</v>
      </c>
      <c r="E40" s="4">
        <v>37888.375</v>
      </c>
      <c r="F40" s="4">
        <v>89756.044840000017</v>
      </c>
      <c r="G40" s="4">
        <v>286095.11962499999</v>
      </c>
      <c r="H40" s="4">
        <v>356491.72037499998</v>
      </c>
      <c r="I40" s="4">
        <v>341216.64310999995</v>
      </c>
      <c r="J40" s="4">
        <v>414954.99853499996</v>
      </c>
      <c r="K40" s="4">
        <v>352478.16626476427</v>
      </c>
      <c r="L40" s="4">
        <v>325306.18813799007</v>
      </c>
      <c r="M40" s="4">
        <v>308772.56999415637</v>
      </c>
      <c r="N40" s="4">
        <v>256622.94295276678</v>
      </c>
      <c r="O40" s="4">
        <v>139183.70332999999</v>
      </c>
      <c r="P40" s="4">
        <v>100892.19602</v>
      </c>
      <c r="Q40" s="4">
        <v>68937.140545000002</v>
      </c>
      <c r="R40" s="4">
        <v>102665.37197000001</v>
      </c>
      <c r="S40" s="4">
        <v>293513.66344999999</v>
      </c>
      <c r="T40" s="4">
        <v>324942.82827999996</v>
      </c>
      <c r="U40" s="4">
        <v>395056.02398499998</v>
      </c>
      <c r="V40" s="4">
        <v>463282.37861499999</v>
      </c>
      <c r="W40" s="4">
        <v>383525.833705</v>
      </c>
      <c r="X40" s="4">
        <v>340220.93661499996</v>
      </c>
      <c r="Y40" s="4">
        <v>335474.28099499998</v>
      </c>
      <c r="Z40" s="4">
        <v>221438.81699944535</v>
      </c>
      <c r="AA40" s="4">
        <v>131700.62382828907</v>
      </c>
      <c r="AB40" s="4">
        <v>12006.06827</v>
      </c>
      <c r="AC40" s="4">
        <v>503.15762000000001</v>
      </c>
      <c r="AD40" s="4">
        <v>160619.43036999999</v>
      </c>
      <c r="AE40" s="4">
        <v>160619.43036999999</v>
      </c>
      <c r="AF40" s="4">
        <v>411737.46950000001</v>
      </c>
      <c r="AG40" s="4">
        <v>438926.21562999999</v>
      </c>
      <c r="AH40" s="4">
        <v>456868.63449500001</v>
      </c>
      <c r="AI40" s="4">
        <v>480979.28081000003</v>
      </c>
      <c r="AJ40" s="4">
        <v>397585.45189999999</v>
      </c>
      <c r="AK40" s="4">
        <v>336322.98059499997</v>
      </c>
      <c r="AL40" s="4">
        <v>55170.020604999976</v>
      </c>
      <c r="AM40" s="4">
        <v>115300.38726500001</v>
      </c>
      <c r="AN40" s="4">
        <v>0</v>
      </c>
      <c r="AO40" s="4">
        <v>7204.8533900000002</v>
      </c>
      <c r="AP40" s="4">
        <v>111088.71550000001</v>
      </c>
      <c r="AQ40" s="4">
        <v>292296.688845</v>
      </c>
      <c r="AR40" s="4">
        <v>385530.88650999998</v>
      </c>
      <c r="AS40" s="4">
        <v>395845.61772000004</v>
      </c>
      <c r="AT40" s="4">
        <v>423505.64700500004</v>
      </c>
      <c r="AU40" s="4">
        <v>367159.57123999996</v>
      </c>
      <c r="AV40" s="4">
        <v>361786.99966500001</v>
      </c>
      <c r="AW40" s="4">
        <v>362602.357495</v>
      </c>
      <c r="AX40" s="4">
        <v>246418.41332499997</v>
      </c>
      <c r="AY40" s="4">
        <v>127089.73402999999</v>
      </c>
    </row>
    <row r="41" spans="3:51">
      <c r="C41" t="s">
        <v>78</v>
      </c>
      <c r="D41" s="4">
        <v>117626.79068000001</v>
      </c>
      <c r="E41" s="4">
        <v>47753.65</v>
      </c>
      <c r="F41" s="4">
        <v>113126.48670400002</v>
      </c>
      <c r="G41" s="4">
        <v>360587.81115000002</v>
      </c>
      <c r="H41" s="4">
        <v>449314.09284999996</v>
      </c>
      <c r="I41" s="4">
        <v>430061.73131599999</v>
      </c>
      <c r="J41" s="4">
        <v>522999.88494600001</v>
      </c>
      <c r="K41" s="4">
        <v>444255.50012238213</v>
      </c>
      <c r="L41" s="4">
        <v>410008.55410599511</v>
      </c>
      <c r="M41" s="4">
        <v>389169.95614357822</v>
      </c>
      <c r="N41" s="4">
        <v>323441.74696688342</v>
      </c>
      <c r="O41" s="4">
        <v>175423.98834799998</v>
      </c>
      <c r="P41" s="4">
        <v>127162.239512</v>
      </c>
      <c r="Q41" s="4">
        <v>86886.811101999992</v>
      </c>
      <c r="R41" s="4">
        <v>129397.11033200001</v>
      </c>
      <c r="S41" s="4">
        <v>369937.97581999999</v>
      </c>
      <c r="T41" s="4">
        <v>409550.583568</v>
      </c>
      <c r="U41" s="4">
        <v>497919.66796599998</v>
      </c>
      <c r="V41" s="4">
        <v>583910.62059399998</v>
      </c>
      <c r="W41" s="4">
        <v>483387.277198</v>
      </c>
      <c r="X41" s="4">
        <v>428806.76539399999</v>
      </c>
      <c r="Y41" s="4">
        <v>422824.18812200002</v>
      </c>
      <c r="Z41" s="4">
        <v>279096.47123703681</v>
      </c>
      <c r="AA41" s="4">
        <v>165992.48437225868</v>
      </c>
      <c r="AB41" s="4">
        <v>15132.176611999999</v>
      </c>
      <c r="AC41" s="4">
        <v>634.16847200000007</v>
      </c>
      <c r="AD41" s="4">
        <v>202441.093372</v>
      </c>
      <c r="AE41" s="4">
        <v>202441.093372</v>
      </c>
      <c r="AF41" s="4">
        <v>518944.58420000004</v>
      </c>
      <c r="AG41" s="4">
        <v>553212.66422799998</v>
      </c>
      <c r="AH41" s="4">
        <v>575826.88272200001</v>
      </c>
      <c r="AI41" s="4">
        <v>606215.39543600008</v>
      </c>
      <c r="AJ41" s="4">
        <v>501107.70163999998</v>
      </c>
      <c r="AK41" s="4">
        <v>423893.86988199997</v>
      </c>
      <c r="AL41" s="4">
        <v>69535.044837999973</v>
      </c>
      <c r="AM41" s="4">
        <v>145321.99753400002</v>
      </c>
      <c r="AN41" s="4">
        <v>0</v>
      </c>
      <c r="AO41" s="4">
        <v>9080.8340840000001</v>
      </c>
      <c r="AP41" s="4">
        <v>140013.70180000001</v>
      </c>
      <c r="AQ41" s="4">
        <v>368404.12858199998</v>
      </c>
      <c r="AR41" s="4">
        <v>485914.400356</v>
      </c>
      <c r="AS41" s="4">
        <v>498914.85403200006</v>
      </c>
      <c r="AT41" s="4">
        <v>533776.928678</v>
      </c>
      <c r="AU41" s="4">
        <v>462759.610544</v>
      </c>
      <c r="AV41" s="4">
        <v>455988.14297400002</v>
      </c>
      <c r="AW41" s="4">
        <v>457015.80152199999</v>
      </c>
      <c r="AX41" s="4">
        <v>310580.18887000001</v>
      </c>
      <c r="AY41" s="4">
        <v>160181.02326799999</v>
      </c>
    </row>
    <row r="42" spans="3:51">
      <c r="C42" t="s">
        <v>79</v>
      </c>
      <c r="D42" s="4">
        <v>50109.616559999995</v>
      </c>
      <c r="E42" s="4">
        <v>20343.3</v>
      </c>
      <c r="F42" s="4">
        <v>48192.463968000004</v>
      </c>
      <c r="G42" s="4">
        <v>153612.25829999999</v>
      </c>
      <c r="H42" s="4">
        <v>191410.10969999997</v>
      </c>
      <c r="I42" s="4">
        <v>183208.50487199996</v>
      </c>
      <c r="J42" s="4">
        <v>222800.63533199998</v>
      </c>
      <c r="K42" s="4">
        <v>189255.12323434241</v>
      </c>
      <c r="L42" s="4">
        <v>174665.74845576179</v>
      </c>
      <c r="M42" s="4">
        <v>165788.39876775187</v>
      </c>
      <c r="N42" s="4">
        <v>137787.84430240199</v>
      </c>
      <c r="O42" s="4">
        <v>74731.519415999996</v>
      </c>
      <c r="P42" s="4">
        <v>54171.766703999994</v>
      </c>
      <c r="Q42" s="4">
        <v>37014.227483999995</v>
      </c>
      <c r="R42" s="4">
        <v>55123.833143999997</v>
      </c>
      <c r="S42" s="4">
        <v>157595.47643999997</v>
      </c>
      <c r="T42" s="4">
        <v>174470.65065599998</v>
      </c>
      <c r="U42" s="4">
        <v>212116.33417199997</v>
      </c>
      <c r="V42" s="4">
        <v>248748.92134799997</v>
      </c>
      <c r="W42" s="4">
        <v>205925.46111599999</v>
      </c>
      <c r="X42" s="4">
        <v>182673.88294799998</v>
      </c>
      <c r="Y42" s="4">
        <v>180125.274324</v>
      </c>
      <c r="Z42" s="4">
        <v>118896.52923528171</v>
      </c>
      <c r="AA42" s="4">
        <v>70713.650314272731</v>
      </c>
      <c r="AB42" s="4">
        <v>6446.3849039999996</v>
      </c>
      <c r="AC42" s="4">
        <v>270.15902399999999</v>
      </c>
      <c r="AD42" s="4">
        <v>86240.944823999991</v>
      </c>
      <c r="AE42" s="4">
        <v>86240.944823999991</v>
      </c>
      <c r="AF42" s="4">
        <v>221073.0564</v>
      </c>
      <c r="AG42" s="4">
        <v>235671.43437599999</v>
      </c>
      <c r="AH42" s="4">
        <v>245305.20752399997</v>
      </c>
      <c r="AI42" s="4">
        <v>258250.86991199999</v>
      </c>
      <c r="AJ42" s="4">
        <v>213474.45287999997</v>
      </c>
      <c r="AK42" s="4">
        <v>180580.96424399997</v>
      </c>
      <c r="AL42" s="4">
        <v>29622.285995999988</v>
      </c>
      <c r="AM42" s="4">
        <v>61907.916828000001</v>
      </c>
      <c r="AN42" s="4">
        <v>0</v>
      </c>
      <c r="AO42" s="4">
        <v>3868.4819279999997</v>
      </c>
      <c r="AP42" s="4">
        <v>59646.5556</v>
      </c>
      <c r="AQ42" s="4">
        <v>156942.04964399998</v>
      </c>
      <c r="AR42" s="4">
        <v>207002.02855199997</v>
      </c>
      <c r="AS42" s="4">
        <v>212540.28854400001</v>
      </c>
      <c r="AT42" s="4">
        <v>227391.71127599999</v>
      </c>
      <c r="AU42" s="4">
        <v>197137.96924799998</v>
      </c>
      <c r="AV42" s="4">
        <v>194253.28930799998</v>
      </c>
      <c r="AW42" s="4">
        <v>194691.07712399997</v>
      </c>
      <c r="AX42" s="4">
        <v>132308.75453999999</v>
      </c>
      <c r="AY42" s="4">
        <v>68237.938055999999</v>
      </c>
    </row>
    <row r="43" spans="3:51">
      <c r="C43" t="s">
        <v>80</v>
      </c>
      <c r="D43" s="4">
        <v>49556.197099999998</v>
      </c>
      <c r="E43" s="4">
        <v>20118.625</v>
      </c>
      <c r="F43" s="4">
        <v>47660.217880000011</v>
      </c>
      <c r="G43" s="4">
        <v>151915.737375</v>
      </c>
      <c r="H43" s="4">
        <v>189296.14262499998</v>
      </c>
      <c r="I43" s="4">
        <v>181185.11776999998</v>
      </c>
      <c r="J43" s="4">
        <v>220339.98574500001</v>
      </c>
      <c r="K43" s="4">
        <v>187164.95621066997</v>
      </c>
      <c r="L43" s="4">
        <v>172736.70906518612</v>
      </c>
      <c r="M43" s="4">
        <v>163957.40239581888</v>
      </c>
      <c r="N43" s="4">
        <v>136266.09100187346</v>
      </c>
      <c r="O43" s="4">
        <v>73906.171310000005</v>
      </c>
      <c r="P43" s="4">
        <v>53573.48414</v>
      </c>
      <c r="Q43" s="4">
        <v>36605.435814999997</v>
      </c>
      <c r="R43" s="4">
        <v>54515.035790000002</v>
      </c>
      <c r="S43" s="4">
        <v>155854.96414999999</v>
      </c>
      <c r="T43" s="4">
        <v>172543.76595999999</v>
      </c>
      <c r="U43" s="4">
        <v>209773.68389499999</v>
      </c>
      <c r="V43" s="4">
        <v>246001.69430500001</v>
      </c>
      <c r="W43" s="4">
        <v>203651.18393500001</v>
      </c>
      <c r="X43" s="4">
        <v>180656.40030499999</v>
      </c>
      <c r="Y43" s="4">
        <v>178135.93896500001</v>
      </c>
      <c r="Z43" s="4">
        <v>117583.4149565788</v>
      </c>
      <c r="AA43" s="4">
        <v>69932.676264617112</v>
      </c>
      <c r="AB43" s="4">
        <v>6375.1898899999997</v>
      </c>
      <c r="AC43" s="4">
        <v>267.17534000000001</v>
      </c>
      <c r="AD43" s="4">
        <v>85288.484589999993</v>
      </c>
      <c r="AE43" s="4">
        <v>85288.484589999993</v>
      </c>
      <c r="AF43" s="4">
        <v>218631.4865</v>
      </c>
      <c r="AG43" s="4">
        <v>233068.63741000002</v>
      </c>
      <c r="AH43" s="4">
        <v>242596.013465</v>
      </c>
      <c r="AI43" s="4">
        <v>255398.70167000004</v>
      </c>
      <c r="AJ43" s="4">
        <v>211116.8033</v>
      </c>
      <c r="AK43" s="4">
        <v>178586.596165</v>
      </c>
      <c r="AL43" s="4">
        <v>29295.13223499999</v>
      </c>
      <c r="AM43" s="4">
        <v>61224.194855000009</v>
      </c>
      <c r="AN43" s="4">
        <v>0</v>
      </c>
      <c r="AO43" s="4">
        <v>3825.7577300000003</v>
      </c>
      <c r="AP43" s="4">
        <v>58987.808499999999</v>
      </c>
      <c r="AQ43" s="4">
        <v>155208.75391500001</v>
      </c>
      <c r="AR43" s="4">
        <v>204715.86157000001</v>
      </c>
      <c r="AS43" s="4">
        <v>210192.95604000002</v>
      </c>
      <c r="AT43" s="4">
        <v>224880.35703500002</v>
      </c>
      <c r="AU43" s="4">
        <v>194960.74268</v>
      </c>
      <c r="AV43" s="4">
        <v>192107.92165500001</v>
      </c>
      <c r="AW43" s="4">
        <v>192540.874465</v>
      </c>
      <c r="AX43" s="4">
        <v>130847.51327499999</v>
      </c>
      <c r="AY43" s="4">
        <v>67484.306209999995</v>
      </c>
    </row>
    <row r="44" spans="3:51">
      <c r="C44" t="s">
        <v>81</v>
      </c>
      <c r="D44" s="4">
        <v>55057.63</v>
      </c>
      <c r="E44" s="4">
        <v>55768.42</v>
      </c>
      <c r="F44" s="4">
        <v>187746.6</v>
      </c>
      <c r="G44" s="4">
        <v>195606.13999999998</v>
      </c>
      <c r="H44" s="4">
        <v>293278.49</v>
      </c>
      <c r="I44" s="4">
        <v>316897.96000000002</v>
      </c>
      <c r="J44" s="4">
        <v>539840.92000000004</v>
      </c>
      <c r="K44" s="4">
        <v>429327.58029776678</v>
      </c>
      <c r="L44" s="4">
        <v>464156.02674937964</v>
      </c>
      <c r="M44" s="4">
        <v>314795.57369727048</v>
      </c>
      <c r="N44" s="4">
        <v>245808.45861042186</v>
      </c>
      <c r="O44" s="4">
        <v>219078.55</v>
      </c>
      <c r="P44" s="4">
        <v>135499.45000000001</v>
      </c>
      <c r="Q44" s="4">
        <v>94772</v>
      </c>
      <c r="R44" s="4">
        <v>136112.20000000001</v>
      </c>
      <c r="S44" s="4">
        <v>384455.69</v>
      </c>
      <c r="T44" s="4">
        <v>366040.51</v>
      </c>
      <c r="U44" s="4">
        <v>386849.5</v>
      </c>
      <c r="V44" s="4">
        <v>342388.36</v>
      </c>
      <c r="W44" s="4">
        <v>498604.94803194323</v>
      </c>
      <c r="X44" s="4">
        <v>407949.50293522631</v>
      </c>
      <c r="Y44" s="4">
        <v>436165.40261135757</v>
      </c>
      <c r="Z44" s="4">
        <v>436066.66595031053</v>
      </c>
      <c r="AA44" s="4">
        <v>207065.96847116237</v>
      </c>
      <c r="AB44" s="4">
        <v>0</v>
      </c>
      <c r="AC44" s="4">
        <v>0</v>
      </c>
      <c r="AD44" s="4">
        <v>7573.59</v>
      </c>
      <c r="AE44" s="4">
        <v>151880.29999999999</v>
      </c>
      <c r="AF44" s="4">
        <v>165262.76</v>
      </c>
      <c r="AG44" s="4">
        <v>370640.22</v>
      </c>
      <c r="AH44" s="4">
        <v>433116.21</v>
      </c>
      <c r="AI44" s="4">
        <v>466482.49</v>
      </c>
      <c r="AJ44" s="4">
        <v>371285.65</v>
      </c>
      <c r="AK44" s="4">
        <v>348385.14</v>
      </c>
      <c r="AL44" s="4">
        <v>1013088.17</v>
      </c>
      <c r="AM44" s="4">
        <v>142664.54</v>
      </c>
      <c r="AN44" s="4">
        <v>0</v>
      </c>
      <c r="AO44" s="4">
        <v>0</v>
      </c>
      <c r="AP44" s="4">
        <v>84935.319999999992</v>
      </c>
      <c r="AQ44" s="4">
        <v>250794.49</v>
      </c>
      <c r="AR44" s="4">
        <v>324291.81</v>
      </c>
      <c r="AS44" s="4">
        <v>297126.56</v>
      </c>
      <c r="AT44" s="4">
        <v>336309.88</v>
      </c>
      <c r="AU44" s="4">
        <v>299381.48</v>
      </c>
      <c r="AV44" s="4">
        <v>270312.62</v>
      </c>
      <c r="AW44" s="4">
        <v>278065.95</v>
      </c>
      <c r="AX44" s="4">
        <v>753723.35</v>
      </c>
      <c r="AY44" s="4">
        <v>110319.51</v>
      </c>
    </row>
    <row r="45" spans="3:51">
      <c r="C45" t="s">
        <v>82</v>
      </c>
      <c r="D45" s="4">
        <v>308817.83</v>
      </c>
      <c r="E45" s="4">
        <v>246521.58</v>
      </c>
      <c r="F45" s="4">
        <v>223441.33</v>
      </c>
      <c r="G45" s="4">
        <v>559661.34</v>
      </c>
      <c r="H45" s="4">
        <v>563346.01</v>
      </c>
      <c r="I45" s="4">
        <v>456180.12</v>
      </c>
      <c r="J45" s="4">
        <v>629032.80999999994</v>
      </c>
      <c r="K45" s="4">
        <v>562414.63</v>
      </c>
      <c r="L45" s="4">
        <v>521074.43</v>
      </c>
      <c r="M45" s="4">
        <v>519767.23</v>
      </c>
      <c r="N45" s="4">
        <v>446065.66</v>
      </c>
      <c r="O45" s="4">
        <v>194086.52</v>
      </c>
      <c r="P45" s="4">
        <v>138154.70000000001</v>
      </c>
      <c r="Q45" s="4">
        <v>196325.1</v>
      </c>
      <c r="R45" s="4">
        <v>158399.96</v>
      </c>
      <c r="S45" s="4">
        <v>507169.08999999997</v>
      </c>
      <c r="T45" s="4">
        <v>517291.72</v>
      </c>
      <c r="U45" s="4">
        <v>498876.54</v>
      </c>
      <c r="V45" s="4">
        <v>660193.18999999994</v>
      </c>
      <c r="W45" s="4">
        <v>582970.35</v>
      </c>
      <c r="X45" s="4">
        <v>541695.51</v>
      </c>
      <c r="Y45" s="4">
        <v>590919.76</v>
      </c>
      <c r="Z45" s="4">
        <v>474971.12</v>
      </c>
      <c r="AA45" s="4">
        <v>314912.65000000002</v>
      </c>
      <c r="AB45" s="4">
        <v>282485.92</v>
      </c>
      <c r="AC45" s="4">
        <v>194339.79</v>
      </c>
      <c r="AD45" s="4">
        <v>206210.8</v>
      </c>
      <c r="AE45" s="4">
        <v>533386.62</v>
      </c>
      <c r="AF45" s="4">
        <v>602022.79</v>
      </c>
      <c r="AG45" s="4">
        <v>508770.41</v>
      </c>
      <c r="AH45" s="4">
        <v>622112.81999999995</v>
      </c>
      <c r="AI45" s="4">
        <v>661484.05000000005</v>
      </c>
      <c r="AJ45" s="4">
        <v>550175.97</v>
      </c>
      <c r="AK45" s="4">
        <v>577798.74</v>
      </c>
      <c r="AL45" s="4">
        <v>327355.56</v>
      </c>
      <c r="AM45" s="4">
        <v>259046.19</v>
      </c>
      <c r="AN45" s="4">
        <v>313131.59000000003</v>
      </c>
      <c r="AO45" s="4">
        <v>233400.56</v>
      </c>
      <c r="AP45" s="4">
        <v>240099.96</v>
      </c>
      <c r="AQ45" s="4">
        <v>587104.37</v>
      </c>
      <c r="AR45" s="4">
        <v>648632.64</v>
      </c>
      <c r="AS45" s="4">
        <v>543656.30999999994</v>
      </c>
      <c r="AT45" s="4">
        <v>702244.18</v>
      </c>
      <c r="AU45" s="4">
        <v>699204.94</v>
      </c>
      <c r="AV45" s="4">
        <v>706419.05</v>
      </c>
      <c r="AW45" s="4">
        <v>738682.38</v>
      </c>
      <c r="AX45" s="4">
        <v>649833.63</v>
      </c>
      <c r="AY45" s="4">
        <v>505763.85</v>
      </c>
    </row>
    <row r="46" spans="3:51">
      <c r="C46" t="s">
        <v>92</v>
      </c>
      <c r="D46" s="4">
        <v>185616.67609799863</v>
      </c>
      <c r="E46" s="4">
        <v>162278.66096400275</v>
      </c>
      <c r="F46" s="4">
        <v>187905.91745099725</v>
      </c>
      <c r="G46" s="4">
        <v>414109.22706300206</v>
      </c>
      <c r="H46" s="4">
        <v>590078.33333399927</v>
      </c>
      <c r="I46" s="4">
        <v>647681.93141399929</v>
      </c>
      <c r="J46" s="4">
        <v>753838.39830600074</v>
      </c>
      <c r="K46" s="4">
        <v>621199.62151799863</v>
      </c>
      <c r="L46" s="4">
        <v>617098.46370900283</v>
      </c>
      <c r="M46" s="4">
        <v>389052.98985000001</v>
      </c>
      <c r="N46" s="4">
        <v>287077.35787499999</v>
      </c>
      <c r="O46" s="4">
        <v>181936.77411</v>
      </c>
      <c r="P46" s="4">
        <v>169442.22317399588</v>
      </c>
      <c r="Q46" s="4">
        <v>101758.73318100412</v>
      </c>
      <c r="R46" s="4">
        <v>147860.79317099726</v>
      </c>
      <c r="S46" s="4">
        <v>478690.47410100413</v>
      </c>
      <c r="T46" s="4">
        <v>571499.5499009972</v>
      </c>
      <c r="U46" s="4">
        <v>674983.14491999999</v>
      </c>
      <c r="V46" s="4">
        <v>775838.87087700132</v>
      </c>
      <c r="W46" s="4">
        <v>578174.72094899591</v>
      </c>
      <c r="X46" s="4">
        <v>509591.91248700133</v>
      </c>
      <c r="Y46" s="4">
        <v>432605.38238400273</v>
      </c>
      <c r="Z46" s="4">
        <v>280579.24706700136</v>
      </c>
      <c r="AA46" s="4">
        <v>175142.82515099723</v>
      </c>
      <c r="AB46" s="4">
        <v>130886.61816299864</v>
      </c>
      <c r="AC46" s="4">
        <v>99639.912309002742</v>
      </c>
      <c r="AD46" s="4">
        <v>153722.96261700138</v>
      </c>
      <c r="AE46" s="4">
        <v>399408.06288599723</v>
      </c>
      <c r="AF46" s="4">
        <v>548888</v>
      </c>
      <c r="AG46" s="4">
        <v>737918.46947699995</v>
      </c>
      <c r="AH46" s="4">
        <v>603333.50555100001</v>
      </c>
      <c r="AI46" s="4">
        <v>748408.5509459998</v>
      </c>
      <c r="AJ46" s="4">
        <v>527645.41720800032</v>
      </c>
      <c r="AK46" s="4">
        <v>392050.47216299991</v>
      </c>
      <c r="AL46" s="4">
        <v>224980.85620499999</v>
      </c>
      <c r="AM46" s="4">
        <v>215859.30284100026</v>
      </c>
      <c r="AN46" s="4">
        <v>154310.21241299948</v>
      </c>
      <c r="AO46" s="4">
        <v>94291.217559000172</v>
      </c>
      <c r="AP46" s="4">
        <v>137468.09483400019</v>
      </c>
      <c r="AQ46" s="4">
        <v>291984.87752699963</v>
      </c>
      <c r="AR46" s="4">
        <v>454350.59310900018</v>
      </c>
      <c r="AS46" s="4">
        <v>552232.44478499994</v>
      </c>
      <c r="AT46" s="4">
        <v>564831.01861199969</v>
      </c>
      <c r="AU46" s="4">
        <v>405943.79899500002</v>
      </c>
      <c r="AV46" s="4">
        <v>440129.70483300037</v>
      </c>
      <c r="AW46" s="4">
        <v>426490.9020959998</v>
      </c>
      <c r="AX46" s="4">
        <v>243974.25570000088</v>
      </c>
      <c r="AY46" s="4">
        <v>174782.80266299864</v>
      </c>
    </row>
    <row r="47" spans="3:51">
      <c r="C47" t="s">
        <v>83</v>
      </c>
      <c r="D47" s="4">
        <v>19938.889901999853</v>
      </c>
      <c r="E47" s="4">
        <v>17431.927036000296</v>
      </c>
      <c r="F47" s="4">
        <v>20184.799548999705</v>
      </c>
      <c r="G47" s="4">
        <v>44483.493937000225</v>
      </c>
      <c r="H47" s="4">
        <v>63386.044665999929</v>
      </c>
      <c r="I47" s="4">
        <v>69573.806585999919</v>
      </c>
      <c r="J47" s="4">
        <v>80977.103694000078</v>
      </c>
      <c r="K47" s="4">
        <v>66729.08448199986</v>
      </c>
      <c r="L47" s="4">
        <v>66288.539291000299</v>
      </c>
      <c r="M47" s="4">
        <v>41791.960149999999</v>
      </c>
      <c r="N47" s="4">
        <v>30837.767125000002</v>
      </c>
      <c r="O47" s="4">
        <v>19543.595890000001</v>
      </c>
      <c r="P47" s="4">
        <v>18201.434825999557</v>
      </c>
      <c r="Q47" s="4">
        <v>10930.893819000443</v>
      </c>
      <c r="R47" s="4">
        <v>15883.163828999706</v>
      </c>
      <c r="S47" s="4">
        <v>51420.792899000444</v>
      </c>
      <c r="T47" s="4">
        <v>61390.317098999709</v>
      </c>
      <c r="U47" s="4">
        <v>72506.495080000008</v>
      </c>
      <c r="V47" s="4">
        <v>83340.388123000143</v>
      </c>
      <c r="W47" s="4">
        <v>62107.36205099956</v>
      </c>
      <c r="X47" s="4">
        <v>54740.216513000145</v>
      </c>
      <c r="Y47" s="4">
        <v>46470.345616000297</v>
      </c>
      <c r="Z47" s="4">
        <v>30139.741933000147</v>
      </c>
      <c r="AA47" s="4">
        <v>18813.791848999703</v>
      </c>
      <c r="AB47" s="4">
        <v>14059.802836999854</v>
      </c>
      <c r="AC47" s="4">
        <v>10703.290691000295</v>
      </c>
      <c r="AD47" s="4">
        <v>16512.876383000148</v>
      </c>
      <c r="AE47" s="4">
        <v>42904.299113999703</v>
      </c>
      <c r="AF47" s="4">
        <v>58961</v>
      </c>
      <c r="AG47" s="4">
        <v>79266.989522999997</v>
      </c>
      <c r="AH47" s="4">
        <v>64809.911449000007</v>
      </c>
      <c r="AI47" s="4">
        <v>80393.83105399998</v>
      </c>
      <c r="AJ47" s="4">
        <v>56679.518792000032</v>
      </c>
      <c r="AK47" s="4">
        <v>42113.948836999996</v>
      </c>
      <c r="AL47" s="4">
        <v>24167.378795000001</v>
      </c>
      <c r="AM47" s="4">
        <v>23187.544159000026</v>
      </c>
      <c r="AN47" s="4">
        <v>16575.958586999943</v>
      </c>
      <c r="AO47" s="4">
        <v>10128.735441000019</v>
      </c>
      <c r="AP47" s="4">
        <v>14766.783166000019</v>
      </c>
      <c r="AQ47" s="4">
        <v>31364.931472999961</v>
      </c>
      <c r="AR47" s="4">
        <v>48806.20989100002</v>
      </c>
      <c r="AS47" s="4">
        <v>59320.650215000001</v>
      </c>
      <c r="AT47" s="4">
        <v>60673.985387999965</v>
      </c>
      <c r="AU47" s="4">
        <v>43606.366004999996</v>
      </c>
      <c r="AV47" s="4">
        <v>47278.606167000042</v>
      </c>
      <c r="AW47" s="4">
        <v>45813.529903999981</v>
      </c>
      <c r="AX47" s="4">
        <v>26207.644300000095</v>
      </c>
      <c r="AY47" s="4">
        <v>18775.118336999854</v>
      </c>
    </row>
    <row r="48" spans="3:51">
      <c r="C48" t="s">
        <v>84</v>
      </c>
      <c r="D48" s="4">
        <v>338385.06</v>
      </c>
      <c r="E48" s="4">
        <v>0</v>
      </c>
      <c r="F48" s="4">
        <v>573566.68000000005</v>
      </c>
      <c r="G48" s="4">
        <v>555968.5</v>
      </c>
      <c r="H48" s="4">
        <v>760520.79</v>
      </c>
      <c r="I48" s="4">
        <v>803756.42999999993</v>
      </c>
      <c r="J48" s="4">
        <v>995792.28</v>
      </c>
      <c r="K48" s="4">
        <v>770243.09</v>
      </c>
      <c r="L48" s="4">
        <v>783584.7</v>
      </c>
      <c r="M48" s="4">
        <v>638281.25</v>
      </c>
      <c r="N48" s="4">
        <v>512283.51</v>
      </c>
      <c r="O48" s="4">
        <v>411228.77999999997</v>
      </c>
      <c r="P48" s="4">
        <v>343703.73</v>
      </c>
      <c r="Q48" s="4">
        <v>223719.11</v>
      </c>
      <c r="R48" s="4">
        <v>252118.03</v>
      </c>
      <c r="S48" s="4">
        <v>544857.30000000005</v>
      </c>
      <c r="T48" s="4">
        <v>651982.34</v>
      </c>
      <c r="U48" s="4">
        <v>741378.48</v>
      </c>
      <c r="V48" s="4">
        <v>978815.02</v>
      </c>
      <c r="W48" s="4">
        <v>719066.21</v>
      </c>
      <c r="X48" s="4">
        <v>624269.69999999995</v>
      </c>
      <c r="Y48" s="4">
        <v>594457.37</v>
      </c>
      <c r="Z48" s="4">
        <v>439889.14</v>
      </c>
      <c r="AA48" s="4">
        <v>317486.2</v>
      </c>
      <c r="AB48" s="4">
        <v>292134.69</v>
      </c>
      <c r="AC48" s="4">
        <v>215197.8</v>
      </c>
      <c r="AD48" s="4">
        <v>257845.2</v>
      </c>
      <c r="AE48" s="4">
        <v>548051.77</v>
      </c>
      <c r="AF48" s="4">
        <v>702922.29</v>
      </c>
      <c r="AG48" s="4">
        <v>876028.25</v>
      </c>
      <c r="AH48" s="4">
        <v>837996.9</v>
      </c>
      <c r="AI48" s="4">
        <v>957491.32</v>
      </c>
      <c r="AJ48" s="4">
        <v>735275.49</v>
      </c>
      <c r="AK48" s="4">
        <v>604481.96</v>
      </c>
      <c r="AL48" s="4">
        <v>431694.63</v>
      </c>
      <c r="AM48" s="4">
        <v>362118.91</v>
      </c>
      <c r="AN48" s="4">
        <v>288923.88</v>
      </c>
      <c r="AO48" s="4">
        <v>240802.58</v>
      </c>
      <c r="AP48" s="4">
        <v>233032.91</v>
      </c>
      <c r="AQ48" s="4">
        <v>430330.24</v>
      </c>
      <c r="AR48" s="4">
        <v>636941.37</v>
      </c>
      <c r="AS48" s="4">
        <v>710234.44</v>
      </c>
      <c r="AT48" s="4">
        <v>791632.15</v>
      </c>
      <c r="AU48" s="4">
        <v>630911.91</v>
      </c>
      <c r="AV48" s="4">
        <v>717293.32</v>
      </c>
      <c r="AW48" s="4">
        <v>657840.23</v>
      </c>
      <c r="AX48" s="4">
        <v>443132.63</v>
      </c>
      <c r="AY48" s="4">
        <v>285304.57</v>
      </c>
    </row>
    <row r="49" spans="3:51" ht="24" customHeight="1">
      <c r="C49" t="s">
        <v>96</v>
      </c>
      <c r="D49" s="4">
        <f>SUM(D3:D48)-D$36</f>
        <v>4843926.0060000001</v>
      </c>
      <c r="E49" s="4">
        <f t="shared" ref="E49:AY49" si="0">SUM(E3:E48)-E$36</f>
        <v>4560080.598000003</v>
      </c>
      <c r="F49" s="4">
        <f t="shared" si="0"/>
        <v>6379259.3669999978</v>
      </c>
      <c r="G49" s="4">
        <f t="shared" si="0"/>
        <v>14023396.413085112</v>
      </c>
      <c r="H49" s="4">
        <f t="shared" si="0"/>
        <v>19500731.167999998</v>
      </c>
      <c r="I49" s="4">
        <f t="shared" si="0"/>
        <v>20369316.335792214</v>
      </c>
      <c r="J49" s="4">
        <f t="shared" si="0"/>
        <v>24711528.986805201</v>
      </c>
      <c r="K49" s="4">
        <f t="shared" si="0"/>
        <v>19520223.917948045</v>
      </c>
      <c r="L49" s="4">
        <f t="shared" si="0"/>
        <v>19996670.59300001</v>
      </c>
      <c r="M49" s="4">
        <f t="shared" si="0"/>
        <v>15612928.836194029</v>
      </c>
      <c r="N49" s="4">
        <f t="shared" si="0"/>
        <v>11817538.965708958</v>
      </c>
      <c r="O49" s="4">
        <f t="shared" si="0"/>
        <v>8309788.7000000002</v>
      </c>
      <c r="P49" s="4">
        <f t="shared" si="0"/>
        <v>5414024.602699995</v>
      </c>
      <c r="Q49" s="4">
        <f t="shared" si="0"/>
        <v>4230511.376500004</v>
      </c>
      <c r="R49" s="4">
        <f t="shared" si="0"/>
        <v>5852373.6976999966</v>
      </c>
      <c r="S49" s="4">
        <f t="shared" si="0"/>
        <v>13724515.105700003</v>
      </c>
      <c r="T49" s="4">
        <f t="shared" si="0"/>
        <v>16765155.439861964</v>
      </c>
      <c r="U49" s="4">
        <f t="shared" si="0"/>
        <v>20897978.587698162</v>
      </c>
      <c r="V49" s="4">
        <f t="shared" si="0"/>
        <v>23649097.468871862</v>
      </c>
      <c r="W49" s="4">
        <f t="shared" si="0"/>
        <v>17785767.958281942</v>
      </c>
      <c r="X49" s="4">
        <f t="shared" si="0"/>
        <v>17291473.377235226</v>
      </c>
      <c r="Y49" s="4">
        <f t="shared" si="0"/>
        <v>15304039.655111363</v>
      </c>
      <c r="Z49" s="4">
        <f t="shared" si="0"/>
        <v>10504544.668518439</v>
      </c>
      <c r="AA49" s="4">
        <f t="shared" si="0"/>
        <v>6514284.4552471517</v>
      </c>
      <c r="AB49" s="4">
        <f t="shared" si="0"/>
        <v>4213493.103099999</v>
      </c>
      <c r="AC49" s="4">
        <f t="shared" si="0"/>
        <v>3160462.7018000036</v>
      </c>
      <c r="AD49" s="4">
        <f t="shared" si="0"/>
        <v>6141613.7567000017</v>
      </c>
      <c r="AE49" s="4">
        <f t="shared" si="0"/>
        <v>12646371.8401</v>
      </c>
      <c r="AF49" s="4">
        <f t="shared" si="0"/>
        <v>18421350.260586884</v>
      </c>
      <c r="AG49" s="4">
        <f t="shared" si="0"/>
        <v>21560885.367413111</v>
      </c>
      <c r="AH49" s="4">
        <f t="shared" si="0"/>
        <v>20898821.641849998</v>
      </c>
      <c r="AI49" s="4">
        <f t="shared" si="0"/>
        <v>22329150.445499994</v>
      </c>
      <c r="AJ49" s="4">
        <f t="shared" si="0"/>
        <v>18471677.347399995</v>
      </c>
      <c r="AK49" s="4">
        <f t="shared" si="0"/>
        <v>14018216.719999999</v>
      </c>
      <c r="AL49" s="4">
        <f t="shared" si="0"/>
        <v>7982498.1731999973</v>
      </c>
      <c r="AM49" s="4">
        <f t="shared" si="0"/>
        <v>6499524.4630999994</v>
      </c>
      <c r="AN49" s="4">
        <f t="shared" si="0"/>
        <v>4086817.6615999993</v>
      </c>
      <c r="AO49" s="4">
        <f t="shared" si="0"/>
        <v>3648069.7889000005</v>
      </c>
      <c r="AP49" s="4">
        <f t="shared" si="0"/>
        <v>5255603.0330499997</v>
      </c>
      <c r="AQ49" s="4">
        <f t="shared" si="0"/>
        <v>10858916.282400003</v>
      </c>
      <c r="AR49" s="4">
        <f t="shared" si="0"/>
        <v>16917778.314999998</v>
      </c>
      <c r="AS49" s="4">
        <f t="shared" si="0"/>
        <v>17246126.697449993</v>
      </c>
      <c r="AT49" s="4">
        <f t="shared" si="0"/>
        <v>17660291.853099998</v>
      </c>
      <c r="AU49" s="4">
        <f t="shared" si="0"/>
        <v>15275218.371550001</v>
      </c>
      <c r="AV49" s="4">
        <f t="shared" si="0"/>
        <v>16410232.342900001</v>
      </c>
      <c r="AW49" s="4">
        <f t="shared" si="0"/>
        <v>14013575.0162</v>
      </c>
      <c r="AX49" s="4">
        <f t="shared" si="0"/>
        <v>10514878.547200004</v>
      </c>
      <c r="AY49" s="4">
        <f t="shared" si="0"/>
        <v>6856082.4691999992</v>
      </c>
    </row>
    <row r="50" spans="3:51" ht="39.75" customHeight="1">
      <c r="D50" s="9"/>
      <c r="E50" s="9"/>
      <c r="F50" s="9"/>
      <c r="G50" s="9"/>
      <c r="H50" s="9"/>
      <c r="I50" s="9"/>
      <c r="J50" s="9"/>
      <c r="K50" s="9"/>
      <c r="L50" s="9"/>
      <c r="M50" s="9"/>
      <c r="N50" s="44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44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44"/>
      <c r="AM50" s="9"/>
      <c r="AN50" s="9"/>
      <c r="AO50" s="9"/>
      <c r="AP50" s="9"/>
      <c r="AQ50" s="9"/>
      <c r="AR50" s="9"/>
      <c r="AS50" s="9"/>
      <c r="AX50" s="44"/>
    </row>
    <row r="51" spans="3:51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3:51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3:51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3:51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3:51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3:51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3:51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3:51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3:51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3:51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3:51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3:51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3:51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3:51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4:45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4:45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4:45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4:45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4:4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4:4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4:4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4:4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4:4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4:4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4:4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4:4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4:4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4:45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4:45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4:45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4:45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4:45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4:45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4:45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4:45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4:4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4:45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4:45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4:45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4:45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4:45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4:45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4:45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4:45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4:45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4:45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4:4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4:45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4:45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4:45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4:45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4:45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4:45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4:45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4:45" ht="26.25" customHeight="1">
      <c r="D105" s="9">
        <v>40726</v>
      </c>
      <c r="E105" s="9">
        <v>40757</v>
      </c>
      <c r="F105" s="9">
        <v>40788</v>
      </c>
      <c r="G105" s="9">
        <v>40818</v>
      </c>
      <c r="H105" s="9">
        <v>40849</v>
      </c>
      <c r="I105" s="9">
        <v>40879</v>
      </c>
      <c r="J105" s="9">
        <v>40910</v>
      </c>
      <c r="K105" s="9">
        <v>40941</v>
      </c>
      <c r="L105" s="9">
        <v>40970</v>
      </c>
      <c r="M105" s="9">
        <v>41001</v>
      </c>
      <c r="N105" s="9">
        <v>41031</v>
      </c>
      <c r="O105" s="9">
        <v>41062</v>
      </c>
      <c r="P105" s="9">
        <v>41092</v>
      </c>
      <c r="Q105" s="9">
        <v>41123</v>
      </c>
      <c r="R105" s="9">
        <v>41154</v>
      </c>
      <c r="S105" s="9">
        <v>41184</v>
      </c>
      <c r="T105" s="9">
        <v>41215</v>
      </c>
      <c r="U105" s="9">
        <v>41245</v>
      </c>
      <c r="V105" s="9">
        <v>41276</v>
      </c>
      <c r="W105" s="9">
        <v>41307</v>
      </c>
      <c r="X105" s="9">
        <v>41335</v>
      </c>
      <c r="Y105" s="9">
        <v>41366</v>
      </c>
      <c r="Z105" s="9">
        <v>41396</v>
      </c>
      <c r="AA105" s="9">
        <v>41427</v>
      </c>
      <c r="AB105" s="9">
        <v>41457</v>
      </c>
      <c r="AC105" s="9">
        <v>41488</v>
      </c>
      <c r="AD105" s="9">
        <v>41519</v>
      </c>
      <c r="AE105" s="9">
        <v>41549</v>
      </c>
      <c r="AF105" s="9">
        <v>41580</v>
      </c>
      <c r="AG105" s="9">
        <v>41610</v>
      </c>
      <c r="AH105" s="9">
        <v>41641</v>
      </c>
      <c r="AI105" s="9">
        <v>41672</v>
      </c>
      <c r="AJ105" s="9">
        <v>41700</v>
      </c>
      <c r="AK105" s="9">
        <v>41731</v>
      </c>
      <c r="AL105" s="9">
        <v>41761</v>
      </c>
      <c r="AM105" s="9">
        <v>41792</v>
      </c>
      <c r="AN105" s="9">
        <v>41822</v>
      </c>
      <c r="AO105" s="9">
        <v>41853</v>
      </c>
      <c r="AP105" s="9">
        <v>41884</v>
      </c>
      <c r="AQ105" s="9">
        <v>41914</v>
      </c>
      <c r="AR105" s="9">
        <v>41945</v>
      </c>
      <c r="AS105" s="9">
        <v>41975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5"/>
  <sheetViews>
    <sheetView tabSelected="1" zoomScaleNormal="100" workbookViewId="0">
      <selection activeCell="D4" sqref="D4"/>
    </sheetView>
  </sheetViews>
  <sheetFormatPr defaultRowHeight="15"/>
  <cols>
    <col min="1" max="1" width="2.85546875" customWidth="1"/>
    <col min="2" max="2" width="4.5703125" customWidth="1"/>
    <col min="3" max="3" width="31" customWidth="1"/>
    <col min="4" max="12" width="11" customWidth="1"/>
    <col min="13" max="13" width="12" customWidth="1"/>
    <col min="14" max="15" width="10.28515625" customWidth="1"/>
    <col min="16" max="16" width="11" bestFit="1" customWidth="1"/>
    <col min="17" max="17" width="10.140625" bestFit="1" customWidth="1"/>
    <col min="18" max="18" width="10.42578125" bestFit="1" customWidth="1"/>
    <col min="19" max="19" width="9.85546875" customWidth="1"/>
    <col min="20" max="20" width="10.5703125" customWidth="1"/>
    <col min="21" max="21" width="10.7109375" customWidth="1"/>
    <col min="22" max="22" width="11.85546875" customWidth="1"/>
    <col min="23" max="23" width="10.7109375" customWidth="1"/>
    <col min="24" max="24" width="11" customWidth="1"/>
    <col min="25" max="25" width="9.7109375" customWidth="1"/>
    <col min="26" max="26" width="9.85546875" customWidth="1"/>
    <col min="27" max="27" width="9.5703125" customWidth="1"/>
    <col min="28" max="46" width="10.140625" customWidth="1"/>
    <col min="50" max="50" width="10.5703125" customWidth="1"/>
  </cols>
  <sheetData>
    <row r="1" spans="1:51">
      <c r="C1" t="s">
        <v>136</v>
      </c>
      <c r="D1">
        <f>EnergyCostSteamPlant!L2</f>
        <v>5.7420474132216057</v>
      </c>
      <c r="E1">
        <f>EnergyCostSteamPlant!L3</f>
        <v>5.843212009584196</v>
      </c>
      <c r="F1">
        <f>EnergyCostSteamPlant!L4</f>
        <v>5.3852116303024635</v>
      </c>
      <c r="G1">
        <f>EnergyCostSteamPlant!L5</f>
        <v>4.8990460546769743</v>
      </c>
      <c r="H1">
        <f>EnergyCostSteamPlant!L6</f>
        <v>4.7311898192252073</v>
      </c>
      <c r="I1">
        <f>EnergyCostSteamPlant!L7</f>
        <v>5.286753199360307</v>
      </c>
      <c r="J1">
        <f>EnergyCostSteamPlant!L8</f>
        <v>5.0063116753432189</v>
      </c>
      <c r="K1">
        <f>EnergyCostSteamPlant!L9</f>
        <v>4.6572863458322828</v>
      </c>
      <c r="L1">
        <f>EnergyCostSteamPlant!L10</f>
        <v>4.3307060621949152</v>
      </c>
      <c r="M1">
        <f>EnergyCostSteamPlant!L11</f>
        <v>4.4314770418529044</v>
      </c>
      <c r="N1">
        <f>EnergyCostSteamPlant!L12</f>
        <v>4.3532156993118845</v>
      </c>
      <c r="O1">
        <f>EnergyCostSteamPlant!L13</f>
        <v>4.6721304481381614</v>
      </c>
      <c r="P1">
        <f>EnergyCostSteamPlant!L15</f>
        <v>3.9406757242654615</v>
      </c>
      <c r="Q1">
        <f>EnergyCostSteamPlant!L16</f>
        <v>4.5024024466634733</v>
      </c>
      <c r="R1">
        <f>EnergyCostSteamPlant!L17</f>
        <v>3.8457895812984768</v>
      </c>
      <c r="S1">
        <f>EnergyCostSteamPlant!L18</f>
        <v>3.983571483637296</v>
      </c>
      <c r="T1">
        <f>EnergyCostSteamPlant!L19</f>
        <v>5.0609491905419857</v>
      </c>
      <c r="U1">
        <f>EnergyCostSteamPlant!L20</f>
        <v>5.0960792639773524</v>
      </c>
      <c r="V1">
        <f>EnergyCostSteamPlant!L21</f>
        <v>4.5603968576843883</v>
      </c>
      <c r="W1">
        <f>EnergyCostSteamPlant!L22</f>
        <v>4.6407735550571445</v>
      </c>
      <c r="X1">
        <f>EnergyCostSteamPlant!L23</f>
        <v>4.527341604931876</v>
      </c>
      <c r="Y1">
        <f>EnergyCostSteamPlant!L24</f>
        <v>5.1132536675701443</v>
      </c>
      <c r="Z1">
        <f>EnergyCostSteamPlant!L25</f>
        <v>5.2523885992353145</v>
      </c>
      <c r="AA1">
        <f>EnergyCostSteamPlant!L26</f>
        <v>5.5350478616326368</v>
      </c>
      <c r="AB1">
        <f>EnergyCostSteamPlant!L28</f>
        <v>5.4311241695734616</v>
      </c>
      <c r="AC1">
        <f>EnergyCostSteamPlant!L29</f>
        <v>5.4152852870694943</v>
      </c>
      <c r="AD1">
        <f>EnergyCostSteamPlant!L30</f>
        <v>4.4062192017082786</v>
      </c>
      <c r="AE1">
        <f>EnergyCostSteamPlant!L31</f>
        <v>4.718916809579067</v>
      </c>
      <c r="AF1">
        <f>EnergyCostSteamPlant!L32</f>
        <v>5.1979842893137693</v>
      </c>
      <c r="AG1">
        <f>EnergyCostSteamPlant!L33</f>
        <v>4.7443093840600774</v>
      </c>
      <c r="AH1">
        <f>EnergyCostSteamPlant!L34</f>
        <v>4.9613975114276645</v>
      </c>
      <c r="AI1">
        <f>EnergyCostSteamPlant!L35</f>
        <v>5.5735087123399341</v>
      </c>
      <c r="AJ1">
        <f>EnergyCostSteamPlant!L36</f>
        <v>5.7310821077651148</v>
      </c>
      <c r="AK1">
        <f>EnergyCostSteamPlant!L37</f>
        <v>5.3122305385176585</v>
      </c>
      <c r="AL1">
        <f>EnergyCostSteamPlant!L38</f>
        <v>6.4269949295498732</v>
      </c>
      <c r="AM1">
        <f>EnergyCostSteamPlant!L39</f>
        <v>6.2608307287555212</v>
      </c>
      <c r="AN1">
        <f>EnergyCostSteamPlant!L41</f>
        <v>6.5875087263932484</v>
      </c>
      <c r="AO1">
        <f>EnergyCostSteamPlant!L42</f>
        <v>6.926529226404412</v>
      </c>
      <c r="AP1">
        <f>EnergyCostSteamPlant!L43</f>
        <v>6.181570405727923</v>
      </c>
      <c r="AQ1">
        <f>EnergyCostSteamPlant!L44</f>
        <v>5.9803874591212853</v>
      </c>
      <c r="AR1">
        <f>EnergyCostSteamPlant!L45</f>
        <v>5.5070062376085991</v>
      </c>
      <c r="AS1">
        <f>EnergyCostSteamPlant!L46</f>
        <v>5.8268161741085764</v>
      </c>
      <c r="AT1">
        <f>EnergyCostSteamPlant!L47</f>
        <v>5.4615471062730059</v>
      </c>
      <c r="AU1">
        <f>EnergyCostSteamPlant!L48</f>
        <v>5.8688284896852885</v>
      </c>
      <c r="AV1">
        <f>EnergyCostSteamPlant!L49</f>
        <v>5.5507659613040969</v>
      </c>
      <c r="AW1">
        <f>EnergyCostSteamPlant!L50</f>
        <v>4.9164094988840894</v>
      </c>
      <c r="AX1" s="42">
        <f>EnergyCostSteamPlant!L51</f>
        <v>5.3303467151865771</v>
      </c>
      <c r="AY1" s="42">
        <f>EnergyCostSteamPlant!L52</f>
        <v>5.8925750056679345</v>
      </c>
    </row>
    <row r="2" spans="1:51">
      <c r="A2" t="s">
        <v>126</v>
      </c>
      <c r="D2" s="31">
        <v>40726</v>
      </c>
      <c r="E2" s="31">
        <v>40757</v>
      </c>
      <c r="F2" s="31">
        <v>40788</v>
      </c>
      <c r="G2" s="31">
        <v>40818</v>
      </c>
      <c r="H2" s="31">
        <v>40849</v>
      </c>
      <c r="I2" s="31">
        <v>40879</v>
      </c>
      <c r="J2" s="31">
        <v>40910</v>
      </c>
      <c r="K2" s="31">
        <v>40941</v>
      </c>
      <c r="L2" s="31">
        <v>40970</v>
      </c>
      <c r="M2" s="31">
        <v>41001</v>
      </c>
      <c r="N2" s="31">
        <v>41031</v>
      </c>
      <c r="O2" s="31">
        <v>41062</v>
      </c>
      <c r="P2" s="31">
        <v>41092</v>
      </c>
      <c r="Q2" s="31">
        <v>41123</v>
      </c>
      <c r="R2" s="31">
        <v>41154</v>
      </c>
      <c r="S2" s="31">
        <v>41184</v>
      </c>
      <c r="T2" s="31">
        <v>41215</v>
      </c>
      <c r="U2" s="31">
        <v>41245</v>
      </c>
      <c r="V2" s="31">
        <v>41276</v>
      </c>
      <c r="W2" s="31">
        <v>41307</v>
      </c>
      <c r="X2" s="31">
        <v>41335</v>
      </c>
      <c r="Y2" s="31">
        <v>41366</v>
      </c>
      <c r="Z2" s="31">
        <v>41396</v>
      </c>
      <c r="AA2" s="31">
        <v>41427</v>
      </c>
      <c r="AB2" s="31">
        <v>41457</v>
      </c>
      <c r="AC2" s="31">
        <v>41488</v>
      </c>
      <c r="AD2" s="31">
        <v>41519</v>
      </c>
      <c r="AE2" s="31">
        <v>41549</v>
      </c>
      <c r="AF2" s="31">
        <v>41580</v>
      </c>
      <c r="AG2" s="31">
        <v>41610</v>
      </c>
      <c r="AH2" s="31">
        <v>41641</v>
      </c>
      <c r="AI2" s="31">
        <v>41672</v>
      </c>
      <c r="AJ2" s="31">
        <v>41700</v>
      </c>
      <c r="AK2" s="31">
        <v>41731</v>
      </c>
      <c r="AL2" s="31">
        <v>41761</v>
      </c>
      <c r="AM2" s="31">
        <v>41792</v>
      </c>
      <c r="AN2" s="31">
        <v>41822</v>
      </c>
      <c r="AO2" s="31">
        <v>41853</v>
      </c>
      <c r="AP2" s="31">
        <v>41884</v>
      </c>
      <c r="AQ2" s="31">
        <v>41914</v>
      </c>
      <c r="AR2" s="31">
        <v>41945</v>
      </c>
      <c r="AS2" s="31">
        <v>41975</v>
      </c>
      <c r="AT2" s="31">
        <v>42006</v>
      </c>
      <c r="AU2" s="31">
        <v>42037</v>
      </c>
      <c r="AV2" s="31">
        <v>42065</v>
      </c>
      <c r="AW2" s="31">
        <v>42096</v>
      </c>
      <c r="AX2" s="31">
        <v>42126</v>
      </c>
      <c r="AY2" s="31">
        <v>42157</v>
      </c>
    </row>
    <row r="3" spans="1:51" ht="15.75">
      <c r="B3" s="41" t="s">
        <v>124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</row>
    <row r="4" spans="1:51">
      <c r="C4" s="32" t="s">
        <v>107</v>
      </c>
      <c r="D4" s="35">
        <f>((PoundsSteamPerBldg!D13/PoundsSteamPerBldg!D$49)*EnergyUseSteamPlant!B$2)/10</f>
        <v>215.02373046818997</v>
      </c>
      <c r="E4" s="35">
        <f>((PoundsSteamPerBldg!E13/PoundsSteamPerBldg!E$49)*EnergyUseSteamPlant!C$2)/10</f>
        <v>201.42583240257881</v>
      </c>
      <c r="F4" s="35">
        <f>((PoundsSteamPerBldg!F13/PoundsSteamPerBldg!F$49)*EnergyUseSteamPlant!D$2)/10</f>
        <v>215.30460873515389</v>
      </c>
      <c r="G4" s="35">
        <f>((PoundsSteamPerBldg!G13/PoundsSteamPerBldg!G$49)*EnergyUseSteamPlant!E$2)/10</f>
        <v>435.59329676598264</v>
      </c>
      <c r="H4" s="35">
        <f>((PoundsSteamPerBldg!H13/PoundsSteamPerBldg!H$49)*EnergyUseSteamPlant!F$2)/10</f>
        <v>725.6773547487121</v>
      </c>
      <c r="I4" s="35">
        <f>((PoundsSteamPerBldg!I13/PoundsSteamPerBldg!I$49)*EnergyUseSteamPlant!G$2)/10</f>
        <v>854.98989156499169</v>
      </c>
      <c r="J4" s="35">
        <f>((PoundsSteamPerBldg!J13/PoundsSteamPerBldg!J$49)*EnergyUseSteamPlant!H$2)/10</f>
        <v>865.60448026779227</v>
      </c>
      <c r="K4" s="35">
        <f>((PoundsSteamPerBldg!K13/PoundsSteamPerBldg!K$49)*EnergyUseSteamPlant!I$2)/10</f>
        <v>660.91325451005196</v>
      </c>
      <c r="L4" s="35">
        <f>((PoundsSteamPerBldg!L13/PoundsSteamPerBldg!L$49)*EnergyUseSteamPlant!J$2)/10</f>
        <v>690.12929584242386</v>
      </c>
      <c r="M4" s="35">
        <f>((PoundsSteamPerBldg!M13/PoundsSteamPerBldg!M$49)*EnergyUseSteamPlant!K$2)/10</f>
        <v>414.94029294117064</v>
      </c>
      <c r="N4" s="35">
        <f>((PoundsSteamPerBldg!N13/PoundsSteamPerBldg!N$49)*EnergyUseSteamPlant!L$2)/10</f>
        <v>321.21047587172268</v>
      </c>
      <c r="O4" s="35">
        <f>((PoundsSteamPerBldg!O13/PoundsSteamPerBldg!O$49)*EnergyUseSteamPlant!M$2)/10</f>
        <v>246.88003224823279</v>
      </c>
      <c r="P4" s="35">
        <f>((PoundsSteamPerBldg!P13/PoundsSteamPerBldg!P$49)*EnergyUseSteamPlant!N$2)/10</f>
        <v>212.661927977537</v>
      </c>
      <c r="Q4" s="35">
        <f>((PoundsSteamPerBldg!Q13/PoundsSteamPerBldg!Q$49)*EnergyUseSteamPlant!O$2)/10</f>
        <v>149.61264184606534</v>
      </c>
      <c r="R4" s="35">
        <f>((PoundsSteamPerBldg!R13/PoundsSteamPerBldg!R$49)*EnergyUseSteamPlant!P$2)/10</f>
        <v>203.90028931149277</v>
      </c>
      <c r="S4" s="35">
        <f>((PoundsSteamPerBldg!S13/PoundsSteamPerBldg!S$49)*EnergyUseSteamPlant!Q$2)/10</f>
        <v>408.9479903593093</v>
      </c>
      <c r="T4" s="35">
        <f>((PoundsSteamPerBldg!T13/PoundsSteamPerBldg!T$49)*EnergyUseSteamPlant!R$2)/10</f>
        <v>568.92504828028791</v>
      </c>
      <c r="U4" s="35">
        <f>((PoundsSteamPerBldg!U13/PoundsSteamPerBldg!U$49)*EnergyUseSteamPlant!S$2)/10</f>
        <v>794.39581024226561</v>
      </c>
      <c r="V4" s="35">
        <f>((PoundsSteamPerBldg!V13/PoundsSteamPerBldg!V$49)*EnergyUseSteamPlant!T$2)/10</f>
        <v>891.55151269689429</v>
      </c>
      <c r="W4" s="35">
        <f>((PoundsSteamPerBldg!W13/PoundsSteamPerBldg!W$49)*EnergyUseSteamPlant!U$2)/10</f>
        <v>661.88622175486648</v>
      </c>
      <c r="X4" s="35">
        <f>((PoundsSteamPerBldg!X13/PoundsSteamPerBldg!X$49)*EnergyUseSteamPlant!V$2)/10</f>
        <v>563.77332715777538</v>
      </c>
      <c r="Y4" s="35">
        <f>((PoundsSteamPerBldg!Y13/PoundsSteamPerBldg!Y$49)*EnergyUseSteamPlant!W$2)/10</f>
        <v>452.6192923379873</v>
      </c>
      <c r="Z4" s="35">
        <f>((PoundsSteamPerBldg!Z13/PoundsSteamPerBldg!Z$49)*EnergyUseSteamPlant!X$2)/10</f>
        <v>282.08449431706072</v>
      </c>
      <c r="AA4" s="35">
        <f>((PoundsSteamPerBldg!AA13/PoundsSteamPerBldg!AA$49)*EnergyUseSteamPlant!Y$2)/10</f>
        <v>194.08275760104675</v>
      </c>
      <c r="AB4" s="35">
        <f>((PoundsSteamPerBldg!AB13/PoundsSteamPerBldg!AB$49)*EnergyUseSteamPlant!Z$2)/10</f>
        <v>161.32433017960673</v>
      </c>
      <c r="AC4" s="35">
        <f>((PoundsSteamPerBldg!AC13/PoundsSteamPerBldg!AC$49)*EnergyUseSteamPlant!AA$2)/10</f>
        <v>145.91687430335725</v>
      </c>
      <c r="AD4" s="35">
        <f>((PoundsSteamPerBldg!AD13/PoundsSteamPerBldg!AD$49)*EnergyUseSteamPlant!AB$2)/10</f>
        <v>265.1961118198268</v>
      </c>
      <c r="AE4" s="35">
        <f>((PoundsSteamPerBldg!AE13/PoundsSteamPerBldg!AE$49)*EnergyUseSteamPlant!AC$2)/10</f>
        <v>454.0358654004749</v>
      </c>
      <c r="AF4" s="35">
        <f>((PoundsSteamPerBldg!AF13/PoundsSteamPerBldg!AF$49)*EnergyUseSteamPlant!AD$2)/10</f>
        <v>587.75472446063009</v>
      </c>
      <c r="AG4" s="35">
        <f>((PoundsSteamPerBldg!AG13/PoundsSteamPerBldg!AG$49)*EnergyUseSteamPlant!AE$2)/10</f>
        <v>856.20005607937105</v>
      </c>
      <c r="AH4" s="35">
        <f>((PoundsSteamPerBldg!AH13/PoundsSteamPerBldg!AH$49)*EnergyUseSteamPlant!AF$2)/10</f>
        <v>718.83372647550664</v>
      </c>
      <c r="AI4" s="35">
        <f>((PoundsSteamPerBldg!AI13/PoundsSteamPerBldg!AI$49)*EnergyUseSteamPlant!AG$2)/10</f>
        <v>764.01477695664289</v>
      </c>
      <c r="AJ4" s="35">
        <f>((PoundsSteamPerBldg!AJ13/PoundsSteamPerBldg!AJ$49)*EnergyUseSteamPlant!AH$2)/10</f>
        <v>527.89587085888184</v>
      </c>
      <c r="AK4" s="35">
        <f>((PoundsSteamPerBldg!AK13/PoundsSteamPerBldg!AK$49)*EnergyUseSteamPlant!AI$2)/10</f>
        <v>382.85559174177195</v>
      </c>
      <c r="AL4" s="35">
        <f>((PoundsSteamPerBldg!AL13/PoundsSteamPerBldg!AL$49)*EnergyUseSteamPlant!AJ$2)/10</f>
        <v>273.4082552953588</v>
      </c>
      <c r="AM4" s="35">
        <f>((PoundsSteamPerBldg!AM13/PoundsSteamPerBldg!AM$49)*EnergyUseSteamPlant!AK$2)/10</f>
        <v>220.31629364389215</v>
      </c>
      <c r="AN4" s="35">
        <f>((PoundsSteamPerBldg!AN13/PoundsSteamPerBldg!AN$49)*EnergyUseSteamPlant!AL$2)/10</f>
        <v>161.40475154175402</v>
      </c>
      <c r="AO4" s="35">
        <f>((PoundsSteamPerBldg!AO13/PoundsSteamPerBldg!AO$49)*EnergyUseSteamPlant!AM$2)/10</f>
        <v>115.20115339918462</v>
      </c>
      <c r="AP4" s="35">
        <f>((PoundsSteamPerBldg!AP13/PoundsSteamPerBldg!AP$49)*EnergyUseSteamPlant!AN$2)/10</f>
        <v>224.83253091401403</v>
      </c>
      <c r="AQ4" s="35">
        <f>((PoundsSteamPerBldg!AQ13/PoundsSteamPerBldg!AQ$49)*EnergyUseSteamPlant!AO$2)/10</f>
        <v>286.69174610414609</v>
      </c>
      <c r="AR4" s="35">
        <f>((PoundsSteamPerBldg!AR13/PoundsSteamPerBldg!AR$49)*EnergyUseSteamPlant!AP$2)/10</f>
        <v>617.88184454726968</v>
      </c>
      <c r="AS4" s="35">
        <f>((PoundsSteamPerBldg!AS13/PoundsSteamPerBldg!AS$49)*EnergyUseSteamPlant!AQ$2)/10</f>
        <v>693.07126446237567</v>
      </c>
      <c r="AT4" s="35">
        <f>((PoundsSteamPerBldg!AT13/PoundsSteamPerBldg!AT$49)*EnergyUseSteamPlant!AR$2)/10</f>
        <v>691.15324689933846</v>
      </c>
      <c r="AU4" s="35">
        <f>((PoundsSteamPerBldg!AU13/PoundsSteamPerBldg!AU$49)*EnergyUseSteamPlant!AS$2)/10</f>
        <v>446.95027481608605</v>
      </c>
      <c r="AV4" s="35">
        <f>((PoundsSteamPerBldg!AV13/PoundsSteamPerBldg!AV$49)*EnergyUseSteamPlant!AT$2)/10</f>
        <v>460.76646140707709</v>
      </c>
      <c r="AW4" s="35">
        <f>((PoundsSteamPerBldg!AW13/PoundsSteamPerBldg!AW$49)*EnergyUseSteamPlant!AU$2)/10</f>
        <v>458.55430643125828</v>
      </c>
      <c r="AX4" s="35">
        <f>((PoundsSteamPerBldg!AX13/PoundsSteamPerBldg!AX$49)*EnergyUseSteamPlant!AV$2)/10</f>
        <v>250.5966733570755</v>
      </c>
      <c r="AY4" s="35">
        <f>((PoundsSteamPerBldg!AY13/PoundsSteamPerBldg!AY$49)*EnergyUseSteamPlant!AW$2)/10</f>
        <v>183.81635706739877</v>
      </c>
    </row>
    <row r="5" spans="1:51">
      <c r="C5" t="s">
        <v>108</v>
      </c>
      <c r="D5" s="35">
        <f>((PoundsSteamPerBldg!D3/PoundsSteamPerBldg!D$49)*EnergyUseSteamPlant!B$2)/10</f>
        <v>109.8207339011941</v>
      </c>
      <c r="E5" s="35">
        <f>((PoundsSteamPerBldg!E3/PoundsSteamPerBldg!E$49)*EnergyUseSteamPlant!C$2)/10</f>
        <v>82.977550275965484</v>
      </c>
      <c r="F5" s="35">
        <f>((PoundsSteamPerBldg!F3/PoundsSteamPerBldg!F$49)*EnergyUseSteamPlant!D$2)/10</f>
        <v>94.467933317375682</v>
      </c>
      <c r="G5" s="35">
        <f>((PoundsSteamPerBldg!G3/PoundsSteamPerBldg!G$49)*EnergyUseSteamPlant!E$2)/10</f>
        <v>421.68516326488509</v>
      </c>
      <c r="H5" s="35">
        <f>((PoundsSteamPerBldg!H3/PoundsSteamPerBldg!H$49)*EnergyUseSteamPlant!F$2)/10</f>
        <v>553.38693562918218</v>
      </c>
      <c r="I5" s="35">
        <f>((PoundsSteamPerBldg!I3/PoundsSteamPerBldg!I$49)*EnergyUseSteamPlant!G$2)/10</f>
        <v>565.60231589407056</v>
      </c>
      <c r="J5" s="35">
        <f>((PoundsSteamPerBldg!J3/PoundsSteamPerBldg!J$49)*EnergyUseSteamPlant!H$2)/10</f>
        <v>654.99921542590835</v>
      </c>
      <c r="K5" s="35">
        <f>((PoundsSteamPerBldg!K3/PoundsSteamPerBldg!K$49)*EnergyUseSteamPlant!I$2)/10</f>
        <v>621.97151408108732</v>
      </c>
      <c r="L5" s="35">
        <f>((PoundsSteamPerBldg!L3/PoundsSteamPerBldg!L$49)*EnergyUseSteamPlant!J$2)/10</f>
        <v>654.76528703189967</v>
      </c>
      <c r="M5" s="35">
        <f>((PoundsSteamPerBldg!M3/PoundsSteamPerBldg!M$49)*EnergyUseSteamPlant!K$2)/10</f>
        <v>469.85219485239412</v>
      </c>
      <c r="N5" s="35">
        <f>((PoundsSteamPerBldg!N3/PoundsSteamPerBldg!N$49)*EnergyUseSteamPlant!L$2)/10</f>
        <v>362.7394723404521</v>
      </c>
      <c r="O5" s="35">
        <f>((PoundsSteamPerBldg!O3/PoundsSteamPerBldg!O$49)*EnergyUseSteamPlant!M$2)/10</f>
        <v>214.99741070287382</v>
      </c>
      <c r="P5" s="35">
        <f>((PoundsSteamPerBldg!P3/PoundsSteamPerBldg!P$49)*EnergyUseSteamPlant!N$2)/10</f>
        <v>0</v>
      </c>
      <c r="Q5" s="35">
        <f>((PoundsSteamPerBldg!Q3/PoundsSteamPerBldg!Q$49)*EnergyUseSteamPlant!O$2)/10</f>
        <v>28.668855562880175</v>
      </c>
      <c r="R5" s="35">
        <f>((PoundsSteamPerBldg!R3/PoundsSteamPerBldg!R$49)*EnergyUseSteamPlant!P$2)/10</f>
        <v>406.70941999063268</v>
      </c>
      <c r="S5" s="35">
        <f>((PoundsSteamPerBldg!S3/PoundsSteamPerBldg!S$49)*EnergyUseSteamPlant!Q$2)/10</f>
        <v>642.79854322533015</v>
      </c>
      <c r="T5" s="35">
        <f>((PoundsSteamPerBldg!T3/PoundsSteamPerBldg!T$49)*EnergyUseSteamPlant!R$2)/10</f>
        <v>701.37326701152347</v>
      </c>
      <c r="U5" s="35">
        <f>((PoundsSteamPerBldg!U3/PoundsSteamPerBldg!U$49)*EnergyUseSteamPlant!S$2)/10</f>
        <v>706.3309311212123</v>
      </c>
      <c r="V5" s="35">
        <f>((PoundsSteamPerBldg!V3/PoundsSteamPerBldg!V$49)*EnergyUseSteamPlant!T$2)/10</f>
        <v>589.97493235180832</v>
      </c>
      <c r="W5" s="35">
        <f>((PoundsSteamPerBldg!W3/PoundsSteamPerBldg!W$49)*EnergyUseSteamPlant!U$2)/10</f>
        <v>416.90958198041591</v>
      </c>
      <c r="X5" s="35">
        <f>((PoundsSteamPerBldg!X3/PoundsSteamPerBldg!X$49)*EnergyUseSteamPlant!V$2)/10</f>
        <v>492.63404647510851</v>
      </c>
      <c r="Y5" s="35">
        <f>((PoundsSteamPerBldg!Y3/PoundsSteamPerBldg!Y$49)*EnergyUseSteamPlant!W$2)/10</f>
        <v>231.87634690059076</v>
      </c>
      <c r="Z5" s="35">
        <f>((PoundsSteamPerBldg!Z3/PoundsSteamPerBldg!Z$49)*EnergyUseSteamPlant!X$2)/10</f>
        <v>303.58794087547864</v>
      </c>
      <c r="AA5" s="35">
        <f>((PoundsSteamPerBldg!AA3/PoundsSteamPerBldg!AA$49)*EnergyUseSteamPlant!Y$2)/10</f>
        <v>175.21665337972948</v>
      </c>
      <c r="AB5" s="35">
        <f>((PoundsSteamPerBldg!AB3/PoundsSteamPerBldg!AB$49)*EnergyUseSteamPlant!Z$2)/10</f>
        <v>93.402526989886908</v>
      </c>
      <c r="AC5" s="35">
        <f>((PoundsSteamPerBldg!AC3/PoundsSteamPerBldg!AC$49)*EnergyUseSteamPlant!AA$2)/10</f>
        <v>67.28701020071621</v>
      </c>
      <c r="AD5" s="35">
        <f>((PoundsSteamPerBldg!AD3/PoundsSteamPerBldg!AD$49)*EnergyUseSteamPlant!AB$2)/10</f>
        <v>282.26164877217263</v>
      </c>
      <c r="AE5" s="35">
        <f>((PoundsSteamPerBldg!AE3/PoundsSteamPerBldg!AE$49)*EnergyUseSteamPlant!AC$2)/10</f>
        <v>657.16048467180644</v>
      </c>
      <c r="AF5" s="35">
        <f>((PoundsSteamPerBldg!AF3/PoundsSteamPerBldg!AF$49)*EnergyUseSteamPlant!AD$2)/10</f>
        <v>744.04118443157665</v>
      </c>
      <c r="AG5" s="35">
        <f>((PoundsSteamPerBldg!AG3/PoundsSteamPerBldg!AG$49)*EnergyUseSteamPlant!AE$2)/10</f>
        <v>963.4275230065972</v>
      </c>
      <c r="AH5" s="35">
        <f>((PoundsSteamPerBldg!AH3/PoundsSteamPerBldg!AH$49)*EnergyUseSteamPlant!AF$2)/10</f>
        <v>938.37085338200029</v>
      </c>
      <c r="AI5" s="35">
        <f>((PoundsSteamPerBldg!AI3/PoundsSteamPerBldg!AI$49)*EnergyUseSteamPlant!AG$2)/10</f>
        <v>968.54559923476461</v>
      </c>
      <c r="AJ5" s="35">
        <f>((PoundsSteamPerBldg!AJ3/PoundsSteamPerBldg!AJ$49)*EnergyUseSteamPlant!AH$2)/10</f>
        <v>841.76976304312757</v>
      </c>
      <c r="AK5" s="35">
        <f>((PoundsSteamPerBldg!AK3/PoundsSteamPerBldg!AK$49)*EnergyUseSteamPlant!AI$2)/10</f>
        <v>744.37911699156552</v>
      </c>
      <c r="AL5" s="35">
        <f>((PoundsSteamPerBldg!AL3/PoundsSteamPerBldg!AL$49)*EnergyUseSteamPlant!AJ$2)/10</f>
        <v>687.83031862567225</v>
      </c>
      <c r="AM5" s="35">
        <f>((PoundsSteamPerBldg!AM3/PoundsSteamPerBldg!AM$49)*EnergyUseSteamPlant!AK$2)/10</f>
        <v>551.06764660374711</v>
      </c>
      <c r="AN5" s="35">
        <f>((PoundsSteamPerBldg!AN3/PoundsSteamPerBldg!AN$49)*EnergyUseSteamPlant!AL$2)/10</f>
        <v>444.06410883413326</v>
      </c>
      <c r="AO5" s="35">
        <f>((PoundsSteamPerBldg!AO3/PoundsSteamPerBldg!AO$49)*EnergyUseSteamPlant!AM$2)/10</f>
        <v>243.61182071573609</v>
      </c>
      <c r="AP5" s="35">
        <f>((PoundsSteamPerBldg!AP3/PoundsSteamPerBldg!AP$49)*EnergyUseSteamPlant!AN$2)/10</f>
        <v>507.81747031056813</v>
      </c>
      <c r="AQ5" s="35">
        <f>((PoundsSteamPerBldg!AQ3/PoundsSteamPerBldg!AQ$49)*EnergyUseSteamPlant!AO$2)/10</f>
        <v>695.30950205937643</v>
      </c>
      <c r="AR5" s="35">
        <f>((PoundsSteamPerBldg!AR3/PoundsSteamPerBldg!AR$49)*EnergyUseSteamPlant!AP$2)/10</f>
        <v>932.45811805993048</v>
      </c>
      <c r="AS5" s="35">
        <f>((PoundsSteamPerBldg!AS3/PoundsSteamPerBldg!AS$49)*EnergyUseSteamPlant!AQ$2)/10</f>
        <v>1031.8793632747288</v>
      </c>
      <c r="AT5" s="35">
        <f>((PoundsSteamPerBldg!AT3/PoundsSteamPerBldg!AT$49)*EnergyUseSteamPlant!AR$2)/10</f>
        <v>1037.1138378115168</v>
      </c>
      <c r="AU5" s="35">
        <f>((PoundsSteamPerBldg!AU3/PoundsSteamPerBldg!AU$49)*EnergyUseSteamPlant!AS$2)/10</f>
        <v>790.32538581345284</v>
      </c>
      <c r="AV5" s="35">
        <f>((PoundsSteamPerBldg!AV3/PoundsSteamPerBldg!AV$49)*EnergyUseSteamPlant!AT$2)/10</f>
        <v>785.74586620406978</v>
      </c>
      <c r="AW5" s="35">
        <f>((PoundsSteamPerBldg!AW3/PoundsSteamPerBldg!AW$49)*EnergyUseSteamPlant!AU$2)/10</f>
        <v>775.61864027045044</v>
      </c>
      <c r="AX5" s="35">
        <f>((PoundsSteamPerBldg!AX3/PoundsSteamPerBldg!AX$49)*EnergyUseSteamPlant!AV$2)/10</f>
        <v>541.8336158960326</v>
      </c>
      <c r="AY5" s="35">
        <f>((PoundsSteamPerBldg!AY3/PoundsSteamPerBldg!AY$49)*EnergyUseSteamPlant!AW$2)/10</f>
        <v>496.72706753356516</v>
      </c>
    </row>
    <row r="6" spans="1:51">
      <c r="C6" t="s">
        <v>109</v>
      </c>
      <c r="D6" s="35">
        <f>((PoundsSteamPerBldg!D4/PoundsSteamPerBldg!D$49)*EnergyUseSteamPlant!B$2)/10</f>
        <v>686.96157443904599</v>
      </c>
      <c r="E6" s="35">
        <f>((PoundsSteamPerBldg!E4/PoundsSteamPerBldg!E$49)*EnergyUseSteamPlant!C$2)/10</f>
        <v>509.16493361813127</v>
      </c>
      <c r="F6" s="35">
        <f>((PoundsSteamPerBldg!F4/PoundsSteamPerBldg!F$49)*EnergyUseSteamPlant!D$2)/10</f>
        <v>546.98180708851578</v>
      </c>
      <c r="G6" s="35">
        <f>((PoundsSteamPerBldg!G4/PoundsSteamPerBldg!G$49)*EnergyUseSteamPlant!E$2)/10</f>
        <v>1237.8576119133659</v>
      </c>
      <c r="H6" s="35">
        <f>((PoundsSteamPerBldg!H4/PoundsSteamPerBldg!H$49)*EnergyUseSteamPlant!F$2)/10</f>
        <v>1914.9205828267848</v>
      </c>
      <c r="I6" s="35">
        <f>((PoundsSteamPerBldg!I4/PoundsSteamPerBldg!I$49)*EnergyUseSteamPlant!G$2)/10</f>
        <v>2134.6047324234328</v>
      </c>
      <c r="J6" s="35">
        <f>((PoundsSteamPerBldg!J4/PoundsSteamPerBldg!J$49)*EnergyUseSteamPlant!H$2)/10</f>
        <v>2104.5971870170292</v>
      </c>
      <c r="K6" s="35">
        <f>((PoundsSteamPerBldg!K4/PoundsSteamPerBldg!K$49)*EnergyUseSteamPlant!I$2)/10</f>
        <v>1818.969572503164</v>
      </c>
      <c r="L6" s="35">
        <f>((PoundsSteamPerBldg!L4/PoundsSteamPerBldg!L$49)*EnergyUseSteamPlant!J$2)/10</f>
        <v>1793.8382404054228</v>
      </c>
      <c r="M6" s="35">
        <f>((PoundsSteamPerBldg!M4/PoundsSteamPerBldg!M$49)*EnergyUseSteamPlant!K$2)/10</f>
        <v>1233.5912403463572</v>
      </c>
      <c r="N6" s="35">
        <f>((PoundsSteamPerBldg!N4/PoundsSteamPerBldg!N$49)*EnergyUseSteamPlant!L$2)/10</f>
        <v>1017.9784237901428</v>
      </c>
      <c r="O6" s="35">
        <f>((PoundsSteamPerBldg!O4/PoundsSteamPerBldg!O$49)*EnergyUseSteamPlant!M$2)/10</f>
        <v>765.45945590939027</v>
      </c>
      <c r="P6" s="35">
        <f>((PoundsSteamPerBldg!P4/PoundsSteamPerBldg!P$49)*EnergyUseSteamPlant!N$2)/10</f>
        <v>409.61246745388792</v>
      </c>
      <c r="Q6" s="35">
        <f>((PoundsSteamPerBldg!Q4/PoundsSteamPerBldg!Q$49)*EnergyUseSteamPlant!O$2)/10</f>
        <v>196.14319023495938</v>
      </c>
      <c r="R6" s="35">
        <f>((PoundsSteamPerBldg!R4/PoundsSteamPerBldg!R$49)*EnergyUseSteamPlant!P$2)/10</f>
        <v>523.47670046497512</v>
      </c>
      <c r="S6" s="35">
        <f>((PoundsSteamPerBldg!S4/PoundsSteamPerBldg!S$49)*EnergyUseSteamPlant!Q$2)/10</f>
        <v>949.26838514813301</v>
      </c>
      <c r="T6" s="35">
        <f>((PoundsSteamPerBldg!T4/PoundsSteamPerBldg!T$49)*EnergyUseSteamPlant!R$2)/10</f>
        <v>1240.6996321491465</v>
      </c>
      <c r="U6" s="35">
        <f>((PoundsSteamPerBldg!U4/PoundsSteamPerBldg!U$49)*EnergyUseSteamPlant!S$2)/10</f>
        <v>2051.2565276640789</v>
      </c>
      <c r="V6" s="35">
        <f>((PoundsSteamPerBldg!V4/PoundsSteamPerBldg!V$49)*EnergyUseSteamPlant!T$2)/10</f>
        <v>2229.0485760391966</v>
      </c>
      <c r="W6" s="35">
        <f>((PoundsSteamPerBldg!W4/PoundsSteamPerBldg!W$49)*EnergyUseSteamPlant!U$2)/10</f>
        <v>1678.5370525893122</v>
      </c>
      <c r="X6" s="35">
        <f>((PoundsSteamPerBldg!X4/PoundsSteamPerBldg!X$49)*EnergyUseSteamPlant!V$2)/10</f>
        <v>1409.4223733897184</v>
      </c>
      <c r="Y6" s="35">
        <f>((PoundsSteamPerBldg!Y4/PoundsSteamPerBldg!Y$49)*EnergyUseSteamPlant!W$2)/10</f>
        <v>886.29789880535282</v>
      </c>
      <c r="Z6" s="35">
        <f>((PoundsSteamPerBldg!Z4/PoundsSteamPerBldg!Z$49)*EnergyUseSteamPlant!X$2)/10</f>
        <v>448.84249169126406</v>
      </c>
      <c r="AA6" s="35">
        <f>((PoundsSteamPerBldg!AA4/PoundsSteamPerBldg!AA$49)*EnergyUseSteamPlant!Y$2)/10</f>
        <v>262.26937635304409</v>
      </c>
      <c r="AB6" s="35">
        <f>((PoundsSteamPerBldg!AB4/PoundsSteamPerBldg!AB$49)*EnergyUseSteamPlant!Z$2)/10</f>
        <v>192.27095056782227</v>
      </c>
      <c r="AC6" s="35">
        <f>((PoundsSteamPerBldg!AC4/PoundsSteamPerBldg!AC$49)*EnergyUseSteamPlant!AA$2)/10</f>
        <v>146.49119601991043</v>
      </c>
      <c r="AD6" s="35">
        <f>((PoundsSteamPerBldg!AD4/PoundsSteamPerBldg!AD$49)*EnergyUseSteamPlant!AB$2)/10</f>
        <v>349.69449182457072</v>
      </c>
      <c r="AE6" s="35">
        <f>((PoundsSteamPerBldg!AE4/PoundsSteamPerBldg!AE$49)*EnergyUseSteamPlant!AC$2)/10</f>
        <v>923.6105628624025</v>
      </c>
      <c r="AF6" s="35">
        <f>((PoundsSteamPerBldg!AF4/PoundsSteamPerBldg!AF$49)*EnergyUseSteamPlant!AD$2)/10</f>
        <v>1204.7566048918366</v>
      </c>
      <c r="AG6" s="35">
        <f>((PoundsSteamPerBldg!AG4/PoundsSteamPerBldg!AG$49)*EnergyUseSteamPlant!AE$2)/10</f>
        <v>1731.1790030391671</v>
      </c>
      <c r="AH6" s="35">
        <f>((PoundsSteamPerBldg!AH4/PoundsSteamPerBldg!AH$49)*EnergyUseSteamPlant!AF$2)/10</f>
        <v>1359.4233209900283</v>
      </c>
      <c r="AI6" s="35">
        <f>((PoundsSteamPerBldg!AI4/PoundsSteamPerBldg!AI$49)*EnergyUseSteamPlant!AG$2)/10</f>
        <v>1406.3042528260801</v>
      </c>
      <c r="AJ6" s="35">
        <f>((PoundsSteamPerBldg!AJ4/PoundsSteamPerBldg!AJ$49)*EnergyUseSteamPlant!AH$2)/10</f>
        <v>974.86396460279502</v>
      </c>
      <c r="AK6" s="35">
        <f>((PoundsSteamPerBldg!AK4/PoundsSteamPerBldg!AK$49)*EnergyUseSteamPlant!AI$2)/10</f>
        <v>662.83626828284616</v>
      </c>
      <c r="AL6" s="35">
        <f>((PoundsSteamPerBldg!AL4/PoundsSteamPerBldg!AL$49)*EnergyUseSteamPlant!AJ$2)/10</f>
        <v>381.68980765323414</v>
      </c>
      <c r="AM6" s="35">
        <f>((PoundsSteamPerBldg!AM4/PoundsSteamPerBldg!AM$49)*EnergyUseSteamPlant!AK$2)/10</f>
        <v>289.67403576230413</v>
      </c>
      <c r="AN6" s="35">
        <f>((PoundsSteamPerBldg!AN4/PoundsSteamPerBldg!AN$49)*EnergyUseSteamPlant!AL$2)/10</f>
        <v>173.31576721621951</v>
      </c>
      <c r="AO6" s="35">
        <f>((PoundsSteamPerBldg!AO4/PoundsSteamPerBldg!AO$49)*EnergyUseSteamPlant!AM$2)/10</f>
        <v>83.405525891473161</v>
      </c>
      <c r="AP6" s="35">
        <f>((PoundsSteamPerBldg!AP4/PoundsSteamPerBldg!AP$49)*EnergyUseSteamPlant!AN$2)/10</f>
        <v>238.3805830694445</v>
      </c>
      <c r="AQ6" s="35">
        <f>((PoundsSteamPerBldg!AQ4/PoundsSteamPerBldg!AQ$49)*EnergyUseSteamPlant!AO$2)/10</f>
        <v>477.11052010384708</v>
      </c>
      <c r="AR6" s="35">
        <f>((PoundsSteamPerBldg!AR4/PoundsSteamPerBldg!AR$49)*EnergyUseSteamPlant!AP$2)/10</f>
        <v>1117.4213130749965</v>
      </c>
      <c r="AS6" s="35">
        <f>((PoundsSteamPerBldg!AS4/PoundsSteamPerBldg!AS$49)*EnergyUseSteamPlant!AQ$2)/10</f>
        <v>1127.0165075334801</v>
      </c>
      <c r="AT6" s="35">
        <f>((PoundsSteamPerBldg!AT4/PoundsSteamPerBldg!AT$49)*EnergyUseSteamPlant!AR$2)/10</f>
        <v>1116.3410933064138</v>
      </c>
      <c r="AU6" s="35">
        <f>((PoundsSteamPerBldg!AU4/PoundsSteamPerBldg!AU$49)*EnergyUseSteamPlant!AS$2)/10</f>
        <v>764.19716547564428</v>
      </c>
      <c r="AV6" s="35">
        <f>((PoundsSteamPerBldg!AV4/PoundsSteamPerBldg!AV$49)*EnergyUseSteamPlant!AT$2)/10</f>
        <v>681.94069005511551</v>
      </c>
      <c r="AW6" s="35">
        <f>((PoundsSteamPerBldg!AW4/PoundsSteamPerBldg!AW$49)*EnergyUseSteamPlant!AU$2)/10</f>
        <v>699.81382702322685</v>
      </c>
      <c r="AX6" s="35">
        <f>((PoundsSteamPerBldg!AX4/PoundsSteamPerBldg!AX$49)*EnergyUseSteamPlant!AV$2)/10</f>
        <v>310.78264367487066</v>
      </c>
      <c r="AY6" s="35">
        <f>((PoundsSteamPerBldg!AY4/PoundsSteamPerBldg!AY$49)*EnergyUseSteamPlant!AW$2)/10</f>
        <v>158.05425195161683</v>
      </c>
    </row>
    <row r="7" spans="1:51">
      <c r="C7" t="s">
        <v>47</v>
      </c>
      <c r="D7" s="35">
        <f>((PoundsSteamPerBldg!D5/PoundsSteamPerBldg!D$49)*EnergyUseSteamPlant!B$2)/10</f>
        <v>51.418441611100036</v>
      </c>
      <c r="E7" s="35">
        <f>((PoundsSteamPerBldg!E5/PoundsSteamPerBldg!E$49)*EnergyUseSteamPlant!C$2)/10</f>
        <v>43.890496522973926</v>
      </c>
      <c r="F7" s="35">
        <f>((PoundsSteamPerBldg!F5/PoundsSteamPerBldg!F$49)*EnergyUseSteamPlant!D$2)/10</f>
        <v>97.870704600871619</v>
      </c>
      <c r="G7" s="35">
        <f>((PoundsSteamPerBldg!G5/PoundsSteamPerBldg!G$49)*EnergyUseSteamPlant!E$2)/10</f>
        <v>346.28666426863612</v>
      </c>
      <c r="H7" s="35">
        <f>((PoundsSteamPerBldg!H5/PoundsSteamPerBldg!H$49)*EnergyUseSteamPlant!F$2)/10</f>
        <v>547.55855650981312</v>
      </c>
      <c r="I7" s="35">
        <f>((PoundsSteamPerBldg!I5/PoundsSteamPerBldg!I$49)*EnergyUseSteamPlant!G$2)/10</f>
        <v>579.88503279659085</v>
      </c>
      <c r="J7" s="35">
        <f>((PoundsSteamPerBldg!J5/PoundsSteamPerBldg!J$49)*EnergyUseSteamPlant!H$2)/10</f>
        <v>630.15241006644032</v>
      </c>
      <c r="K7" s="35">
        <f>((PoundsSteamPerBldg!K5/PoundsSteamPerBldg!K$49)*EnergyUseSteamPlant!I$2)/10</f>
        <v>504.51041978043224</v>
      </c>
      <c r="L7" s="35">
        <f>((PoundsSteamPerBldg!L5/PoundsSteamPerBldg!L$49)*EnergyUseSteamPlant!J$2)/10</f>
        <v>523.0907861416506</v>
      </c>
      <c r="M7" s="35">
        <f>((PoundsSteamPerBldg!M5/PoundsSteamPerBldg!M$49)*EnergyUseSteamPlant!K$2)/10</f>
        <v>335.98254129996661</v>
      </c>
      <c r="N7" s="35">
        <f>((PoundsSteamPerBldg!N5/PoundsSteamPerBldg!N$49)*EnergyUseSteamPlant!L$2)/10</f>
        <v>231.57264989503037</v>
      </c>
      <c r="O7" s="35">
        <f>((PoundsSteamPerBldg!O5/PoundsSteamPerBldg!O$49)*EnergyUseSteamPlant!M$2)/10</f>
        <v>213.31513287648335</v>
      </c>
      <c r="P7" s="35">
        <f>((PoundsSteamPerBldg!P5/PoundsSteamPerBldg!P$49)*EnergyUseSteamPlant!N$2)/10</f>
        <v>59.355440029537476</v>
      </c>
      <c r="Q7" s="35">
        <f>((PoundsSteamPerBldg!Q5/PoundsSteamPerBldg!Q$49)*EnergyUseSteamPlant!O$2)/10</f>
        <v>16.907811342934448</v>
      </c>
      <c r="R7" s="35">
        <f>((PoundsSteamPerBldg!R5/PoundsSteamPerBldg!R$49)*EnergyUseSteamPlant!P$2)/10</f>
        <v>155.03767348222945</v>
      </c>
      <c r="S7" s="35">
        <f>((PoundsSteamPerBldg!S5/PoundsSteamPerBldg!S$49)*EnergyUseSteamPlant!Q$2)/10</f>
        <v>391.27821013900251</v>
      </c>
      <c r="T7" s="35">
        <f>((PoundsSteamPerBldg!T5/PoundsSteamPerBldg!T$49)*EnergyUseSteamPlant!R$2)/10</f>
        <v>501.01295035348375</v>
      </c>
      <c r="U7" s="35">
        <f>((PoundsSteamPerBldg!U5/PoundsSteamPerBldg!U$49)*EnergyUseSteamPlant!S$2)/10</f>
        <v>648.63744237825154</v>
      </c>
      <c r="V7" s="35">
        <f>((PoundsSteamPerBldg!V5/PoundsSteamPerBldg!V$49)*EnergyUseSteamPlant!T$2)/10</f>
        <v>716.65243235582489</v>
      </c>
      <c r="W7" s="35">
        <f>((PoundsSteamPerBldg!W5/PoundsSteamPerBldg!W$49)*EnergyUseSteamPlant!U$2)/10</f>
        <v>557.3696764216412</v>
      </c>
      <c r="X7" s="35">
        <f>((PoundsSteamPerBldg!X5/PoundsSteamPerBldg!X$49)*EnergyUseSteamPlant!V$2)/10</f>
        <v>496.33328907060724</v>
      </c>
      <c r="Y7" s="35">
        <f>((PoundsSteamPerBldg!Y5/PoundsSteamPerBldg!Y$49)*EnergyUseSteamPlant!W$2)/10</f>
        <v>381.04895363318798</v>
      </c>
      <c r="Z7" s="35">
        <f>((PoundsSteamPerBldg!Z5/PoundsSteamPerBldg!Z$49)*EnergyUseSteamPlant!X$2)/10</f>
        <v>190.85707327786218</v>
      </c>
      <c r="AA7" s="35">
        <f>((PoundsSteamPerBldg!AA5/PoundsSteamPerBldg!AA$49)*EnergyUseSteamPlant!Y$2)/10</f>
        <v>131.73303064049912</v>
      </c>
      <c r="AB7" s="35">
        <f>((PoundsSteamPerBldg!AB5/PoundsSteamPerBldg!AB$49)*EnergyUseSteamPlant!Z$2)/10</f>
        <v>31.870999958253151</v>
      </c>
      <c r="AC7" s="35">
        <f>((PoundsSteamPerBldg!AC5/PoundsSteamPerBldg!AC$49)*EnergyUseSteamPlant!AA$2)/10</f>
        <v>22.176649918722962</v>
      </c>
      <c r="AD7" s="35">
        <f>((PoundsSteamPerBldg!AD5/PoundsSteamPerBldg!AD$49)*EnergyUseSteamPlant!AB$2)/10</f>
        <v>166.04236181272648</v>
      </c>
      <c r="AE7" s="35">
        <f>((PoundsSteamPerBldg!AE5/PoundsSteamPerBldg!AE$49)*EnergyUseSteamPlant!AC$2)/10</f>
        <v>442.73718427400962</v>
      </c>
      <c r="AF7" s="35">
        <f>((PoundsSteamPerBldg!AF5/PoundsSteamPerBldg!AF$49)*EnergyUseSteamPlant!AD$2)/10</f>
        <v>523.87419595031065</v>
      </c>
      <c r="AG7" s="35">
        <f>((PoundsSteamPerBldg!AG5/PoundsSteamPerBldg!AG$49)*EnergyUseSteamPlant!AE$2)/10</f>
        <v>364.25179904624105</v>
      </c>
      <c r="AH7" s="35">
        <f>((PoundsSteamPerBldg!AH5/PoundsSteamPerBldg!AH$49)*EnergyUseSteamPlant!AF$2)/10</f>
        <v>345.33905456093089</v>
      </c>
      <c r="AI7" s="35">
        <f>((PoundsSteamPerBldg!AI5/PoundsSteamPerBldg!AI$49)*EnergyUseSteamPlant!AG$2)/10</f>
        <v>375.31249691852503</v>
      </c>
      <c r="AJ7" s="35">
        <f>((PoundsSteamPerBldg!AJ5/PoundsSteamPerBldg!AJ$49)*EnergyUseSteamPlant!AH$2)/10</f>
        <v>462.1199077955697</v>
      </c>
      <c r="AK7" s="35">
        <f>((PoundsSteamPerBldg!AK5/PoundsSteamPerBldg!AK$49)*EnergyUseSteamPlant!AI$2)/10</f>
        <v>338.83259102374615</v>
      </c>
      <c r="AL7" s="35">
        <f>((PoundsSteamPerBldg!AL5/PoundsSteamPerBldg!AL$49)*EnergyUseSteamPlant!AJ$2)/10</f>
        <v>211.31422041100137</v>
      </c>
      <c r="AM7" s="35">
        <f>((PoundsSteamPerBldg!AM5/PoundsSteamPerBldg!AM$49)*EnergyUseSteamPlant!AK$2)/10</f>
        <v>124.39851912063804</v>
      </c>
      <c r="AN7" s="35">
        <f>((PoundsSteamPerBldg!AN5/PoundsSteamPerBldg!AN$49)*EnergyUseSteamPlant!AL$2)/10</f>
        <v>25.104038906848011</v>
      </c>
      <c r="AO7" s="35">
        <f>((PoundsSteamPerBldg!AO5/PoundsSteamPerBldg!AO$49)*EnergyUseSteamPlant!AM$2)/10</f>
        <v>14.810667119471892</v>
      </c>
      <c r="AP7" s="35">
        <f>((PoundsSteamPerBldg!AP5/PoundsSteamPerBldg!AP$49)*EnergyUseSteamPlant!AN$2)/10</f>
        <v>106.89934229563703</v>
      </c>
      <c r="AQ7" s="35">
        <f>((PoundsSteamPerBldg!AQ5/PoundsSteamPerBldg!AQ$49)*EnergyUseSteamPlant!AO$2)/10</f>
        <v>261.88534326663716</v>
      </c>
      <c r="AR7" s="35">
        <f>((PoundsSteamPerBldg!AR5/PoundsSteamPerBldg!AR$49)*EnergyUseSteamPlant!AP$2)/10</f>
        <v>534.45997837949574</v>
      </c>
      <c r="AS7" s="35">
        <f>((PoundsSteamPerBldg!AS5/PoundsSteamPerBldg!AS$49)*EnergyUseSteamPlant!AQ$2)/10</f>
        <v>511.63349889251765</v>
      </c>
      <c r="AT7" s="35">
        <f>((PoundsSteamPerBldg!AT5/PoundsSteamPerBldg!AT$49)*EnergyUseSteamPlant!AR$2)/10</f>
        <v>527.27593390057393</v>
      </c>
      <c r="AU7" s="35">
        <f>((PoundsSteamPerBldg!AU5/PoundsSteamPerBldg!AU$49)*EnergyUseSteamPlant!AS$2)/10</f>
        <v>378.02803617622232</v>
      </c>
      <c r="AV7" s="35">
        <f>((PoundsSteamPerBldg!AV5/PoundsSteamPerBldg!AV$49)*EnergyUseSteamPlant!AT$2)/10</f>
        <v>361.41996472890168</v>
      </c>
      <c r="AW7" s="35">
        <f>((PoundsSteamPerBldg!AW5/PoundsSteamPerBldg!AW$49)*EnergyUseSteamPlant!AU$2)/10</f>
        <v>339.77636654798096</v>
      </c>
      <c r="AX7" s="35">
        <f>((PoundsSteamPerBldg!AX5/PoundsSteamPerBldg!AX$49)*EnergyUseSteamPlant!AV$2)/10</f>
        <v>154.127246585036</v>
      </c>
      <c r="AY7" s="35">
        <f>((PoundsSteamPerBldg!AY5/PoundsSteamPerBldg!AY$49)*EnergyUseSteamPlant!AW$2)/10</f>
        <v>58.440148108771531</v>
      </c>
    </row>
    <row r="8" spans="1:51">
      <c r="C8" s="32" t="s">
        <v>110</v>
      </c>
      <c r="D8" s="40" t="s">
        <v>139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51" s="32" customFormat="1">
      <c r="C9" s="32" t="s">
        <v>111</v>
      </c>
      <c r="D9" s="35">
        <f>((PoundsSteamPerBldg!D6/PoundsSteamPerBldg!D$49)*EnergyUseSteamPlant!B$2)/10</f>
        <v>297.15076140368274</v>
      </c>
      <c r="E9" s="35">
        <f>((PoundsSteamPerBldg!E6/PoundsSteamPerBldg!E$49)*EnergyUseSteamPlant!C$2)/10</f>
        <v>288.49235455596636</v>
      </c>
      <c r="F9" s="35">
        <f>((PoundsSteamPerBldg!F6/PoundsSteamPerBldg!F$49)*EnergyUseSteamPlant!D$2)/10</f>
        <v>225.77551586796935</v>
      </c>
      <c r="G9" s="35">
        <f>((PoundsSteamPerBldg!G6/PoundsSteamPerBldg!G$49)*EnergyUseSteamPlant!E$2)/10</f>
        <v>528.90259339137344</v>
      </c>
      <c r="H9" s="35">
        <f>((PoundsSteamPerBldg!H6/PoundsSteamPerBldg!H$49)*EnergyUseSteamPlant!F$2)/10</f>
        <v>867.6778642024301</v>
      </c>
      <c r="I9" s="35">
        <f>((PoundsSteamPerBldg!I6/PoundsSteamPerBldg!I$49)*EnergyUseSteamPlant!G$2)/10</f>
        <v>1053.6362501173899</v>
      </c>
      <c r="J9" s="35">
        <f>((PoundsSteamPerBldg!J6/PoundsSteamPerBldg!J$49)*EnergyUseSteamPlant!H$2)/10</f>
        <v>1153.0061263608854</v>
      </c>
      <c r="K9" s="35">
        <f>((PoundsSteamPerBldg!K6/PoundsSteamPerBldg!K$49)*EnergyUseSteamPlant!I$2)/10</f>
        <v>928.26496681318599</v>
      </c>
      <c r="L9" s="35">
        <f>((PoundsSteamPerBldg!L6/PoundsSteamPerBldg!L$49)*EnergyUseSteamPlant!J$2)/10</f>
        <v>984.28349178077553</v>
      </c>
      <c r="M9" s="35">
        <f>((PoundsSteamPerBldg!M6/PoundsSteamPerBldg!M$49)*EnergyUseSteamPlant!K$2)/10</f>
        <v>644.06612755760807</v>
      </c>
      <c r="N9" s="35">
        <f>((PoundsSteamPerBldg!N6/PoundsSteamPerBldg!N$49)*EnergyUseSteamPlant!L$2)/10</f>
        <v>500.4971493209855</v>
      </c>
      <c r="O9" s="35">
        <f>((PoundsSteamPerBldg!O6/PoundsSteamPerBldg!O$49)*EnergyUseSteamPlant!M$2)/10</f>
        <v>435.64082232993479</v>
      </c>
      <c r="P9" s="35">
        <f>((PoundsSteamPerBldg!P6/PoundsSteamPerBldg!P$49)*EnergyUseSteamPlant!N$2)/10</f>
        <v>342.8302529047171</v>
      </c>
      <c r="Q9" s="35">
        <f>((PoundsSteamPerBldg!Q6/PoundsSteamPerBldg!Q$49)*EnergyUseSteamPlant!O$2)/10</f>
        <v>269.84363757046594</v>
      </c>
      <c r="R9" s="35">
        <f>((PoundsSteamPerBldg!R6/PoundsSteamPerBldg!R$49)*EnergyUseSteamPlant!P$2)/10</f>
        <v>511.56710319722168</v>
      </c>
      <c r="S9" s="35">
        <f>((PoundsSteamPerBldg!S6/PoundsSteamPerBldg!S$49)*EnergyUseSteamPlant!Q$2)/10</f>
        <v>649.18904066232699</v>
      </c>
      <c r="T9" s="35">
        <f>((PoundsSteamPerBldg!T6/PoundsSteamPerBldg!T$49)*EnergyUseSteamPlant!R$2)/10</f>
        <v>793.59015704524495</v>
      </c>
      <c r="U9" s="35">
        <f>((PoundsSteamPerBldg!U6/PoundsSteamPerBldg!U$49)*EnergyUseSteamPlant!S$2)/10</f>
        <v>1112.085635750469</v>
      </c>
      <c r="V9" s="35">
        <f>((PoundsSteamPerBldg!V6/PoundsSteamPerBldg!V$49)*EnergyUseSteamPlant!T$2)/10</f>
        <v>1217.7427888660052</v>
      </c>
      <c r="W9" s="35">
        <f>((PoundsSteamPerBldg!W6/PoundsSteamPerBldg!W$49)*EnergyUseSteamPlant!U$2)/10</f>
        <v>946.99908329007553</v>
      </c>
      <c r="X9" s="35">
        <f>((PoundsSteamPerBldg!X6/PoundsSteamPerBldg!X$49)*EnergyUseSteamPlant!V$2)/10</f>
        <v>849.99401460594561</v>
      </c>
      <c r="Y9" s="35">
        <f>((PoundsSteamPerBldg!Y6/PoundsSteamPerBldg!Y$49)*EnergyUseSteamPlant!W$2)/10</f>
        <v>730.09873610607121</v>
      </c>
      <c r="Z9" s="35">
        <f>((PoundsSteamPerBldg!Z6/PoundsSteamPerBldg!Z$49)*EnergyUseSteamPlant!X$2)/10</f>
        <v>445.02736407606091</v>
      </c>
      <c r="AA9" s="35">
        <f>((PoundsSteamPerBldg!AA6/PoundsSteamPerBldg!AA$49)*EnergyUseSteamPlant!Y$2)/10</f>
        <v>346.00068809775144</v>
      </c>
      <c r="AB9" s="35">
        <f>((PoundsSteamPerBldg!AB6/PoundsSteamPerBldg!AB$49)*EnergyUseSteamPlant!Z$2)/10</f>
        <v>311.59629593485079</v>
      </c>
      <c r="AC9" s="35">
        <f>((PoundsSteamPerBldg!AC6/PoundsSteamPerBldg!AC$49)*EnergyUseSteamPlant!AA$2)/10</f>
        <v>245.91411681503268</v>
      </c>
      <c r="AD9" s="35">
        <f>((PoundsSteamPerBldg!AD6/PoundsSteamPerBldg!AD$49)*EnergyUseSteamPlant!AB$2)/10</f>
        <v>455.41789045341704</v>
      </c>
      <c r="AE9" s="35">
        <f>((PoundsSteamPerBldg!AE6/PoundsSteamPerBldg!AE$49)*EnergyUseSteamPlant!AC$2)/10</f>
        <v>525.19994162685316</v>
      </c>
      <c r="AF9" s="35">
        <f>((PoundsSteamPerBldg!AF6/PoundsSteamPerBldg!AF$49)*EnergyUseSteamPlant!AD$2)/10</f>
        <v>511.06365378165708</v>
      </c>
      <c r="AG9" s="35">
        <f>((PoundsSteamPerBldg!AG6/PoundsSteamPerBldg!AG$49)*EnergyUseSteamPlant!AE$2)/10</f>
        <v>575.37578864944385</v>
      </c>
      <c r="AH9" s="35">
        <f>((PoundsSteamPerBldg!AH6/PoundsSteamPerBldg!AH$49)*EnergyUseSteamPlant!AF$2)/10</f>
        <v>1053.6445521349383</v>
      </c>
      <c r="AI9" s="35">
        <f>((PoundsSteamPerBldg!AI6/PoundsSteamPerBldg!AI$49)*EnergyUseSteamPlant!AG$2)/10</f>
        <v>1110.8241635497923</v>
      </c>
      <c r="AJ9" s="35">
        <f>((PoundsSteamPerBldg!AJ6/PoundsSteamPerBldg!AJ$49)*EnergyUseSteamPlant!AH$2)/10</f>
        <v>829.2856686594381</v>
      </c>
      <c r="AK9" s="35">
        <f>((PoundsSteamPerBldg!AK6/PoundsSteamPerBldg!AK$49)*EnergyUseSteamPlant!AI$2)/10</f>
        <v>608.97765348965163</v>
      </c>
      <c r="AL9" s="35">
        <f>((PoundsSteamPerBldg!AL6/PoundsSteamPerBldg!AL$49)*EnergyUseSteamPlant!AJ$2)/10</f>
        <v>479.80664243617605</v>
      </c>
      <c r="AM9" s="35">
        <f>((PoundsSteamPerBldg!AM6/PoundsSteamPerBldg!AM$49)*EnergyUseSteamPlant!AK$2)/10</f>
        <v>326.81566049170181</v>
      </c>
      <c r="AN9" s="35">
        <f>((PoundsSteamPerBldg!AN6/PoundsSteamPerBldg!AN$49)*EnergyUseSteamPlant!AL$2)/10</f>
        <v>217.06718878367883</v>
      </c>
      <c r="AO9" s="35">
        <f>((PoundsSteamPerBldg!AO6/PoundsSteamPerBldg!AO$49)*EnergyUseSteamPlant!AM$2)/10</f>
        <v>138.33599767732775</v>
      </c>
      <c r="AP9" s="35">
        <f>((PoundsSteamPerBldg!AP6/PoundsSteamPerBldg!AP$49)*EnergyUseSteamPlant!AN$2)/10</f>
        <v>353.91680861416842</v>
      </c>
      <c r="AQ9" s="35">
        <f>((PoundsSteamPerBldg!AQ6/PoundsSteamPerBldg!AQ$49)*EnergyUseSteamPlant!AO$2)/10</f>
        <v>543.8465168160194</v>
      </c>
      <c r="AR9" s="35">
        <f>((PoundsSteamPerBldg!AR6/PoundsSteamPerBldg!AR$49)*EnergyUseSteamPlant!AP$2)/10</f>
        <v>906.62650803259453</v>
      </c>
      <c r="AS9" s="35">
        <f>((PoundsSteamPerBldg!AS6/PoundsSteamPerBldg!AS$49)*EnergyUseSteamPlant!AQ$2)/10</f>
        <v>1000.8984430337217</v>
      </c>
      <c r="AT9" s="35">
        <f>((PoundsSteamPerBldg!AT6/PoundsSteamPerBldg!AT$49)*EnergyUseSteamPlant!AR$2)/10</f>
        <v>952.00301935263849</v>
      </c>
      <c r="AU9" s="35">
        <f>((PoundsSteamPerBldg!AU6/PoundsSteamPerBldg!AU$49)*EnergyUseSteamPlant!AS$2)/10</f>
        <v>662.83842491559744</v>
      </c>
      <c r="AV9" s="35">
        <f>((PoundsSteamPerBldg!AV6/PoundsSteamPerBldg!AV$49)*EnergyUseSteamPlant!AT$2)/10</f>
        <v>631.7681882497875</v>
      </c>
      <c r="AW9" s="35">
        <f>((PoundsSteamPerBldg!AW6/PoundsSteamPerBldg!AW$49)*EnergyUseSteamPlant!AU$2)/10</f>
        <v>608.29032639049615</v>
      </c>
      <c r="AX9" s="35">
        <f>((PoundsSteamPerBldg!AX6/PoundsSteamPerBldg!AX$49)*EnergyUseSteamPlant!AV$2)/10</f>
        <v>324.48262131154621</v>
      </c>
      <c r="AY9" s="35">
        <f>((PoundsSteamPerBldg!AY6/PoundsSteamPerBldg!AY$49)*EnergyUseSteamPlant!AW$2)/10</f>
        <v>225.17007042071594</v>
      </c>
    </row>
    <row r="10" spans="1:51" s="32" customFormat="1">
      <c r="C10" s="32" t="s">
        <v>112</v>
      </c>
      <c r="D10" s="35">
        <f>((PoundsSteamPerBldg!D7/PoundsSteamPerBldg!D$49)*EnergyUseSteamPlant!B$2)/10</f>
        <v>587.61025603659891</v>
      </c>
      <c r="E10" s="35">
        <f>((PoundsSteamPerBldg!E7/PoundsSteamPerBldg!E$49)*EnergyUseSteamPlant!C$2)/10</f>
        <v>443.38964406304092</v>
      </c>
      <c r="F10" s="35">
        <f>((PoundsSteamPerBldg!F7/PoundsSteamPerBldg!F$49)*EnergyUseSteamPlant!D$2)/10</f>
        <v>490.39295474690505</v>
      </c>
      <c r="G10" s="35">
        <f>((PoundsSteamPerBldg!G7/PoundsSteamPerBldg!G$49)*EnergyUseSteamPlant!E$2)/10</f>
        <v>1672.4839729630235</v>
      </c>
      <c r="H10" s="35">
        <f>((PoundsSteamPerBldg!H7/PoundsSteamPerBldg!H$49)*EnergyUseSteamPlant!F$2)/10</f>
        <v>2621.2031229680506</v>
      </c>
      <c r="I10" s="35">
        <f>((PoundsSteamPerBldg!I7/PoundsSteamPerBldg!I$49)*EnergyUseSteamPlant!G$2)/10</f>
        <v>2863.8304809645065</v>
      </c>
      <c r="J10" s="35">
        <f>((PoundsSteamPerBldg!J7/PoundsSteamPerBldg!J$49)*EnergyUseSteamPlant!H$2)/10</f>
        <v>2928.9289403906419</v>
      </c>
      <c r="K10" s="35">
        <f>((PoundsSteamPerBldg!K7/PoundsSteamPerBldg!K$49)*EnergyUseSteamPlant!I$2)/10</f>
        <v>2464.9178845341803</v>
      </c>
      <c r="L10" s="35">
        <f>((PoundsSteamPerBldg!L7/PoundsSteamPerBldg!L$49)*EnergyUseSteamPlant!J$2)/10</f>
        <v>2540.9305892380153</v>
      </c>
      <c r="M10" s="35">
        <f>((PoundsSteamPerBldg!M7/PoundsSteamPerBldg!M$49)*EnergyUseSteamPlant!K$2)/10</f>
        <v>1743.1489642730205</v>
      </c>
      <c r="N10" s="35">
        <f>((PoundsSteamPerBldg!N7/PoundsSteamPerBldg!N$49)*EnergyUseSteamPlant!L$2)/10</f>
        <v>1363.248825163786</v>
      </c>
      <c r="O10" s="35">
        <f>((PoundsSteamPerBldg!O7/PoundsSteamPerBldg!O$49)*EnergyUseSteamPlant!M$2)/10</f>
        <v>875.3260249137262</v>
      </c>
      <c r="P10" s="35">
        <f>((PoundsSteamPerBldg!P7/PoundsSteamPerBldg!P$49)*EnergyUseSteamPlant!N$2)/10</f>
        <v>361.18566714469682</v>
      </c>
      <c r="Q10" s="35">
        <f>((PoundsSteamPerBldg!Q7/PoundsSteamPerBldg!Q$49)*EnergyUseSteamPlant!O$2)/10</f>
        <v>149.93759048315832</v>
      </c>
      <c r="R10" s="35">
        <f>((PoundsSteamPerBldg!R7/PoundsSteamPerBldg!R$49)*EnergyUseSteamPlant!P$2)/10</f>
        <v>607.74874459534669</v>
      </c>
      <c r="S10" s="35">
        <f>((PoundsSteamPerBldg!S7/PoundsSteamPerBldg!S$49)*EnergyUseSteamPlant!Q$2)/10</f>
        <v>1450.3908059494772</v>
      </c>
      <c r="T10" s="35">
        <f>((PoundsSteamPerBldg!T7/PoundsSteamPerBldg!T$49)*EnergyUseSteamPlant!R$2)/10</f>
        <v>1932.1244217269661</v>
      </c>
      <c r="U10" s="35">
        <f>((PoundsSteamPerBldg!U7/PoundsSteamPerBldg!U$49)*EnergyUseSteamPlant!S$2)/10</f>
        <v>2612.0279577917045</v>
      </c>
      <c r="V10" s="35">
        <f>((PoundsSteamPerBldg!V7/PoundsSteamPerBldg!V$49)*EnergyUseSteamPlant!T$2)/10</f>
        <v>3029.4150740324044</v>
      </c>
      <c r="W10" s="35">
        <f>((PoundsSteamPerBldg!W7/PoundsSteamPerBldg!W$49)*EnergyUseSteamPlant!U$2)/10</f>
        <v>2157.9697264896463</v>
      </c>
      <c r="X10" s="35">
        <f>((PoundsSteamPerBldg!X7/PoundsSteamPerBldg!X$49)*EnergyUseSteamPlant!V$2)/10</f>
        <v>1994.9533759316691</v>
      </c>
      <c r="Y10" s="35">
        <f>((PoundsSteamPerBldg!Y7/PoundsSteamPerBldg!Y$49)*EnergyUseSteamPlant!W$2)/10</f>
        <v>1671.7534898331276</v>
      </c>
      <c r="Z10" s="35">
        <f>((PoundsSteamPerBldg!Z7/PoundsSteamPerBldg!Z$49)*EnergyUseSteamPlant!X$2)/10</f>
        <v>991.67585462980662</v>
      </c>
      <c r="AA10" s="35">
        <f>((PoundsSteamPerBldg!AA7/PoundsSteamPerBldg!AA$49)*EnergyUseSteamPlant!Y$2)/10</f>
        <v>545.08998468309596</v>
      </c>
      <c r="AB10" s="35">
        <f>((PoundsSteamPerBldg!AB7/PoundsSteamPerBldg!AB$49)*EnergyUseSteamPlant!Z$2)/10</f>
        <v>376.46362750183755</v>
      </c>
      <c r="AC10" s="35">
        <f>((PoundsSteamPerBldg!AC7/PoundsSteamPerBldg!AC$49)*EnergyUseSteamPlant!AA$2)/10</f>
        <v>211.58534148469639</v>
      </c>
      <c r="AD10" s="35">
        <f>((PoundsSteamPerBldg!AD7/PoundsSteamPerBldg!AD$49)*EnergyUseSteamPlant!AB$2)/10</f>
        <v>505.18913375938553</v>
      </c>
      <c r="AE10" s="35">
        <f>((PoundsSteamPerBldg!AE7/PoundsSteamPerBldg!AE$49)*EnergyUseSteamPlant!AC$2)/10</f>
        <v>1751.9498412152338</v>
      </c>
      <c r="AF10" s="35">
        <f>((PoundsSteamPerBldg!AF7/PoundsSteamPerBldg!AF$49)*EnergyUseSteamPlant!AD$2)/10</f>
        <v>2161.5425713723675</v>
      </c>
      <c r="AG10" s="35">
        <f>((PoundsSteamPerBldg!AG7/PoundsSteamPerBldg!AG$49)*EnergyUseSteamPlant!AE$2)/10</f>
        <v>2937.4645323568593</v>
      </c>
      <c r="AH10" s="35">
        <f>((PoundsSteamPerBldg!AH7/PoundsSteamPerBldg!AH$49)*EnergyUseSteamPlant!AF$2)/10</f>
        <v>2505.5431906666463</v>
      </c>
      <c r="AI10" s="35">
        <f>((PoundsSteamPerBldg!AI7/PoundsSteamPerBldg!AI$49)*EnergyUseSteamPlant!AG$2)/10</f>
        <v>2606.1386962770739</v>
      </c>
      <c r="AJ10" s="35">
        <f>((PoundsSteamPerBldg!AJ7/PoundsSteamPerBldg!AJ$49)*EnergyUseSteamPlant!AH$2)/10</f>
        <v>1758.9130274862769</v>
      </c>
      <c r="AK10" s="35">
        <f>((PoundsSteamPerBldg!AK7/PoundsSteamPerBldg!AK$49)*EnergyUseSteamPlant!AI$2)/10</f>
        <v>1347.4683436335831</v>
      </c>
      <c r="AL10" s="35">
        <f>((PoundsSteamPerBldg!AL7/PoundsSteamPerBldg!AL$49)*EnergyUseSteamPlant!AJ$2)/10</f>
        <v>701.28558042211091</v>
      </c>
      <c r="AM10" s="35">
        <f>((PoundsSteamPerBldg!AM7/PoundsSteamPerBldg!AM$49)*EnergyUseSteamPlant!AK$2)/10</f>
        <v>171.48542661387188</v>
      </c>
      <c r="AN10" s="35">
        <f>((PoundsSteamPerBldg!AN7/PoundsSteamPerBldg!AN$49)*EnergyUseSteamPlant!AL$2)/10</f>
        <v>97.968686653186822</v>
      </c>
      <c r="AO10" s="35">
        <f>((PoundsSteamPerBldg!AO7/PoundsSteamPerBldg!AO$49)*EnergyUseSteamPlant!AM$2)/10</f>
        <v>27.219604435786181</v>
      </c>
      <c r="AP10" s="35">
        <f>((PoundsSteamPerBldg!AP7/PoundsSteamPerBldg!AP$49)*EnergyUseSteamPlant!AN$2)/10</f>
        <v>440.55920754279157</v>
      </c>
      <c r="AQ10" s="35">
        <f>((PoundsSteamPerBldg!AQ7/PoundsSteamPerBldg!AQ$49)*EnergyUseSteamPlant!AO$2)/10</f>
        <v>1187.8922751275743</v>
      </c>
      <c r="AR10" s="35">
        <f>((PoundsSteamPerBldg!AR7/PoundsSteamPerBldg!AR$49)*EnergyUseSteamPlant!AP$2)/10</f>
        <v>2421.8359476983724</v>
      </c>
      <c r="AS10" s="35">
        <f>((PoundsSteamPerBldg!AS7/PoundsSteamPerBldg!AS$49)*EnergyUseSteamPlant!AQ$2)/10</f>
        <v>2583.7096469080489</v>
      </c>
      <c r="AT10" s="35">
        <f>((PoundsSteamPerBldg!AT7/PoundsSteamPerBldg!AT$49)*EnergyUseSteamPlant!AR$2)/10</f>
        <v>2597.0377725750432</v>
      </c>
      <c r="AU10" s="35">
        <f>((PoundsSteamPerBldg!AU7/PoundsSteamPerBldg!AU$49)*EnergyUseSteamPlant!AS$2)/10</f>
        <v>1799.5119125397323</v>
      </c>
      <c r="AV10" s="35">
        <f>((PoundsSteamPerBldg!AV7/PoundsSteamPerBldg!AV$49)*EnergyUseSteamPlant!AT$2)/10</f>
        <v>1697.3530369369332</v>
      </c>
      <c r="AW10" s="35">
        <f>((PoundsSteamPerBldg!AW7/PoundsSteamPerBldg!AW$49)*EnergyUseSteamPlant!AU$2)/10</f>
        <v>1660.6254016256285</v>
      </c>
      <c r="AX10" s="35">
        <f>((PoundsSteamPerBldg!AX7/PoundsSteamPerBldg!AX$49)*EnergyUseSteamPlant!AV$2)/10</f>
        <v>826.37545630765749</v>
      </c>
      <c r="AY10" s="35">
        <f>((PoundsSteamPerBldg!AY7/PoundsSteamPerBldg!AY$49)*EnergyUseSteamPlant!AW$2)/10</f>
        <v>440.67107311160117</v>
      </c>
    </row>
    <row r="11" spans="1:51" s="32" customFormat="1">
      <c r="C11" s="32" t="s">
        <v>50</v>
      </c>
      <c r="D11" s="35">
        <f>((PoundsSteamPerBldg!D8/PoundsSteamPerBldg!D$49)*EnergyUseSteamPlant!B$2)/10</f>
        <v>36.229520462249603</v>
      </c>
      <c r="E11" s="35">
        <f>((PoundsSteamPerBldg!E8/PoundsSteamPerBldg!E$49)*EnergyUseSteamPlant!C$2)/10</f>
        <v>29.095453117032811</v>
      </c>
      <c r="F11" s="35">
        <f>((PoundsSteamPerBldg!F8/PoundsSteamPerBldg!F$49)*EnergyUseSteamPlant!D$2)/10</f>
        <v>37.189773609654843</v>
      </c>
      <c r="G11" s="35">
        <f>((PoundsSteamPerBldg!G8/PoundsSteamPerBldg!G$49)*EnergyUseSteamPlant!E$2)/10</f>
        <v>115.99855564334942</v>
      </c>
      <c r="H11" s="35">
        <f>((PoundsSteamPerBldg!H8/PoundsSteamPerBldg!H$49)*EnergyUseSteamPlant!F$2)/10</f>
        <v>162.0245240797322</v>
      </c>
      <c r="I11" s="35">
        <f>((PoundsSteamPerBldg!I8/PoundsSteamPerBldg!I$49)*EnergyUseSteamPlant!G$2)/10</f>
        <v>182.32325352094645</v>
      </c>
      <c r="J11" s="35">
        <f>((PoundsSteamPerBldg!J8/PoundsSteamPerBldg!J$49)*EnergyUseSteamPlant!H$2)/10</f>
        <v>200.12594274885302</v>
      </c>
      <c r="K11" s="35">
        <f>((PoundsSteamPerBldg!K8/PoundsSteamPerBldg!K$49)*EnergyUseSteamPlant!I$2)/10</f>
        <v>160.49215600777404</v>
      </c>
      <c r="L11" s="35">
        <f>((PoundsSteamPerBldg!L8/PoundsSteamPerBldg!L$49)*EnergyUseSteamPlant!J$2)/10</f>
        <v>176.49915661347606</v>
      </c>
      <c r="M11" s="35">
        <f>((PoundsSteamPerBldg!M8/PoundsSteamPerBldg!M$49)*EnergyUseSteamPlant!K$2)/10</f>
        <v>125.52469284922094</v>
      </c>
      <c r="N11" s="35">
        <f>((PoundsSteamPerBldg!N8/PoundsSteamPerBldg!N$49)*EnergyUseSteamPlant!L$2)/10</f>
        <v>93.914166377400107</v>
      </c>
      <c r="O11" s="35">
        <f>((PoundsSteamPerBldg!O8/PoundsSteamPerBldg!O$49)*EnergyUseSteamPlant!M$2)/10</f>
        <v>67.406337564275248</v>
      </c>
      <c r="P11" s="35">
        <f>((PoundsSteamPerBldg!P8/PoundsSteamPerBldg!P$49)*EnergyUseSteamPlant!N$2)/10</f>
        <v>32.703660582499069</v>
      </c>
      <c r="Q11" s="35">
        <f>((PoundsSteamPerBldg!Q8/PoundsSteamPerBldg!Q$49)*EnergyUseSteamPlant!O$2)/10</f>
        <v>20.765266131651053</v>
      </c>
      <c r="R11" s="35">
        <f>((PoundsSteamPerBldg!R8/PoundsSteamPerBldg!R$49)*EnergyUseSteamPlant!P$2)/10</f>
        <v>47.744843571731124</v>
      </c>
      <c r="S11" s="35">
        <f>((PoundsSteamPerBldg!S8/PoundsSteamPerBldg!S$49)*EnergyUseSteamPlant!Q$2)/10</f>
        <v>87.581602953009593</v>
      </c>
      <c r="T11" s="35">
        <f>((PoundsSteamPerBldg!T8/PoundsSteamPerBldg!T$49)*EnergyUseSteamPlant!R$2)/10</f>
        <v>116.77964716992327</v>
      </c>
      <c r="U11" s="35">
        <f>((PoundsSteamPerBldg!U8/PoundsSteamPerBldg!U$49)*EnergyUseSteamPlant!S$2)/10</f>
        <v>159.63485615607829</v>
      </c>
      <c r="V11" s="35">
        <f>((PoundsSteamPerBldg!V8/PoundsSteamPerBldg!V$49)*EnergyUseSteamPlant!T$2)/10</f>
        <v>190.82688084313094</v>
      </c>
      <c r="W11" s="35">
        <f>((PoundsSteamPerBldg!W8/PoundsSteamPerBldg!W$49)*EnergyUseSteamPlant!U$2)/10</f>
        <v>133.92085964063614</v>
      </c>
      <c r="X11" s="35">
        <f>((PoundsSteamPerBldg!X8/PoundsSteamPerBldg!X$49)*EnergyUseSteamPlant!V$2)/10</f>
        <v>127.689536573027</v>
      </c>
      <c r="Y11" s="35">
        <f>((PoundsSteamPerBldg!Y8/PoundsSteamPerBldg!Y$49)*EnergyUseSteamPlant!W$2)/10</f>
        <v>97.419936530486666</v>
      </c>
      <c r="Z11" s="35">
        <f>((PoundsSteamPerBldg!Z8/PoundsSteamPerBldg!Z$49)*EnergyUseSteamPlant!X$2)/10</f>
        <v>60.102245011353276</v>
      </c>
      <c r="AA11" s="35">
        <f>((PoundsSteamPerBldg!AA8/PoundsSteamPerBldg!AA$49)*EnergyUseSteamPlant!Y$2)/10</f>
        <v>33.446122629247967</v>
      </c>
      <c r="AB11" s="35">
        <f>((PoundsSteamPerBldg!AB8/PoundsSteamPerBldg!AB$49)*EnergyUseSteamPlant!Z$2)/10</f>
        <v>20.724857896350407</v>
      </c>
      <c r="AC11" s="35">
        <f>((PoundsSteamPerBldg!AC8/PoundsSteamPerBldg!AC$49)*EnergyUseSteamPlant!AA$2)/10</f>
        <v>11.995492216189758</v>
      </c>
      <c r="AD11" s="35">
        <f>((PoundsSteamPerBldg!AD8/PoundsSteamPerBldg!AD$49)*EnergyUseSteamPlant!AB$2)/10</f>
        <v>46.518813712165446</v>
      </c>
      <c r="AE11" s="35">
        <f>((PoundsSteamPerBldg!AE8/PoundsSteamPerBldg!AE$49)*EnergyUseSteamPlant!AC$2)/10</f>
        <v>130.48844316544711</v>
      </c>
      <c r="AF11" s="35">
        <f>((PoundsSteamPerBldg!AF8/PoundsSteamPerBldg!AF$49)*EnergyUseSteamPlant!AD$2)/10</f>
        <v>139.92313403381766</v>
      </c>
      <c r="AG11" s="35">
        <f>((PoundsSteamPerBldg!AG8/PoundsSteamPerBldg!AG$49)*EnergyUseSteamPlant!AE$2)/10</f>
        <v>193.80989069278488</v>
      </c>
      <c r="AH11" s="35">
        <f>((PoundsSteamPerBldg!AH8/PoundsSteamPerBldg!AH$49)*EnergyUseSteamPlant!AF$2)/10</f>
        <v>162.03174344762922</v>
      </c>
      <c r="AI11" s="35">
        <f>((PoundsSteamPerBldg!AI8/PoundsSteamPerBldg!AI$49)*EnergyUseSteamPlant!AG$2)/10</f>
        <v>174.26107926440056</v>
      </c>
      <c r="AJ11" s="35">
        <f>((PoundsSteamPerBldg!AJ8/PoundsSteamPerBldg!AJ$49)*EnergyUseSteamPlant!AH$2)/10</f>
        <v>122.79847096610729</v>
      </c>
      <c r="AK11" s="35">
        <f>((PoundsSteamPerBldg!AK8/PoundsSteamPerBldg!AK$49)*EnergyUseSteamPlant!AI$2)/10</f>
        <v>87.355782904460639</v>
      </c>
      <c r="AL11" s="35">
        <f>((PoundsSteamPerBldg!AL8/PoundsSteamPerBldg!AL$49)*EnergyUseSteamPlant!AJ$2)/10</f>
        <v>44.948567624934974</v>
      </c>
      <c r="AM11" s="35">
        <f>((PoundsSteamPerBldg!AM8/PoundsSteamPerBldg!AM$49)*EnergyUseSteamPlant!AK$2)/10</f>
        <v>25.275629773019666</v>
      </c>
      <c r="AN11" s="35">
        <f>((PoundsSteamPerBldg!AN8/PoundsSteamPerBldg!AN$49)*EnergyUseSteamPlant!AL$2)/10</f>
        <v>9.4752013144231348</v>
      </c>
      <c r="AO11" s="35">
        <f>((PoundsSteamPerBldg!AO8/PoundsSteamPerBldg!AO$49)*EnergyUseSteamPlant!AM$2)/10</f>
        <v>6.2044686581571433</v>
      </c>
      <c r="AP11" s="35">
        <f>((PoundsSteamPerBldg!AP8/PoundsSteamPerBldg!AP$49)*EnergyUseSteamPlant!AN$2)/10</f>
        <v>31.52527520782861</v>
      </c>
      <c r="AQ11" s="35">
        <f>((PoundsSteamPerBldg!AQ8/PoundsSteamPerBldg!AQ$49)*EnergyUseSteamPlant!AO$2)/10</f>
        <v>61.635021384663979</v>
      </c>
      <c r="AR11" s="35">
        <f>((PoundsSteamPerBldg!AR8/PoundsSteamPerBldg!AR$49)*EnergyUseSteamPlant!AP$2)/10</f>
        <v>145.88909294571286</v>
      </c>
      <c r="AS11" s="35">
        <f>((PoundsSteamPerBldg!AS8/PoundsSteamPerBldg!AS$49)*EnergyUseSteamPlant!AQ$2)/10</f>
        <v>152.01414977356262</v>
      </c>
      <c r="AT11" s="35">
        <f>((PoundsSteamPerBldg!AT8/PoundsSteamPerBldg!AT$49)*EnergyUseSteamPlant!AR$2)/10</f>
        <v>144.39539467024011</v>
      </c>
      <c r="AU11" s="35">
        <f>((PoundsSteamPerBldg!AU8/PoundsSteamPerBldg!AU$49)*EnergyUseSteamPlant!AS$2)/10</f>
        <v>97.511967500524605</v>
      </c>
      <c r="AV11" s="35">
        <f>((PoundsSteamPerBldg!AV8/PoundsSteamPerBldg!AV$49)*EnergyUseSteamPlant!AT$2)/10</f>
        <v>97.379141434971331</v>
      </c>
      <c r="AW11" s="35">
        <f>((PoundsSteamPerBldg!AW8/PoundsSteamPerBldg!AW$49)*EnergyUseSteamPlant!AU$2)/10</f>
        <v>93.756578189230339</v>
      </c>
      <c r="AX11" s="35">
        <f>((PoundsSteamPerBldg!AX8/PoundsSteamPerBldg!AX$49)*EnergyUseSteamPlant!AV$2)/10</f>
        <v>43.887893348124877</v>
      </c>
      <c r="AY11" s="35">
        <f>((PoundsSteamPerBldg!AY8/PoundsSteamPerBldg!AY$49)*EnergyUseSteamPlant!AW$2)/10</f>
        <v>20.955954032852347</v>
      </c>
    </row>
    <row r="12" spans="1:51" s="32" customFormat="1">
      <c r="C12" s="32" t="s">
        <v>51</v>
      </c>
      <c r="D12" s="35">
        <f>((PoundsSteamPerBldg!D9/PoundsSteamPerBldg!D$49)*EnergyUseSteamPlant!B$2)/10</f>
        <v>19.514074574821244</v>
      </c>
      <c r="E12" s="35">
        <f>((PoundsSteamPerBldg!E9/PoundsSteamPerBldg!E$49)*EnergyUseSteamPlant!C$2)/10</f>
        <v>72.469332225386196</v>
      </c>
      <c r="F12" s="35">
        <f>((PoundsSteamPerBldg!F9/PoundsSteamPerBldg!F$49)*EnergyUseSteamPlant!D$2)/10</f>
        <v>93.953688139484001</v>
      </c>
      <c r="G12" s="35">
        <f>((PoundsSteamPerBldg!G9/PoundsSteamPerBldg!G$49)*EnergyUseSteamPlant!E$2)/10</f>
        <v>239.73259701730117</v>
      </c>
      <c r="H12" s="35">
        <f>((PoundsSteamPerBldg!H9/PoundsSteamPerBldg!H$49)*EnergyUseSteamPlant!F$2)/10</f>
        <v>298.79273864219857</v>
      </c>
      <c r="I12" s="35">
        <f>((PoundsSteamPerBldg!I9/PoundsSteamPerBldg!I$49)*EnergyUseSteamPlant!G$2)/10</f>
        <v>373.40223851824169</v>
      </c>
      <c r="J12" s="35">
        <f>((PoundsSteamPerBldg!J9/PoundsSteamPerBldg!J$49)*EnergyUseSteamPlant!H$2)/10</f>
        <v>359.34302395397947</v>
      </c>
      <c r="K12" s="35">
        <f>((PoundsSteamPerBldg!K9/PoundsSteamPerBldg!K$49)*EnergyUseSteamPlant!I$2)/10</f>
        <v>327.43074877574838</v>
      </c>
      <c r="L12" s="35">
        <f>((PoundsSteamPerBldg!L9/PoundsSteamPerBldg!L$49)*EnergyUseSteamPlant!J$2)/10</f>
        <v>337.73956224143501</v>
      </c>
      <c r="M12" s="35">
        <f>((PoundsSteamPerBldg!M9/PoundsSteamPerBldg!M$49)*EnergyUseSteamPlant!K$2)/10</f>
        <v>231.01117759012482</v>
      </c>
      <c r="N12" s="35">
        <f>((PoundsSteamPerBldg!N9/PoundsSteamPerBldg!N$49)*EnergyUseSteamPlant!L$2)/10</f>
        <v>206.19014488773632</v>
      </c>
      <c r="O12" s="35">
        <f>((PoundsSteamPerBldg!O9/PoundsSteamPerBldg!O$49)*EnergyUseSteamPlant!M$2)/10</f>
        <v>179.77327840646535</v>
      </c>
      <c r="P12" s="35">
        <f>((PoundsSteamPerBldg!P9/PoundsSteamPerBldg!P$49)*EnergyUseSteamPlant!N$2)/10</f>
        <v>106.19582489545239</v>
      </c>
      <c r="Q12" s="35">
        <f>((PoundsSteamPerBldg!Q9/PoundsSteamPerBldg!Q$49)*EnergyUseSteamPlant!O$2)/10</f>
        <v>53.050485558953042</v>
      </c>
      <c r="R12" s="35">
        <f>((PoundsSteamPerBldg!R9/PoundsSteamPerBldg!R$49)*EnergyUseSteamPlant!P$2)/10</f>
        <v>139.38886187677912</v>
      </c>
      <c r="S12" s="35">
        <f>((PoundsSteamPerBldg!S9/PoundsSteamPerBldg!S$49)*EnergyUseSteamPlant!Q$2)/10</f>
        <v>249.99669819140044</v>
      </c>
      <c r="T12" s="35">
        <f>((PoundsSteamPerBldg!T9/PoundsSteamPerBldg!T$49)*EnergyUseSteamPlant!R$2)/10</f>
        <v>271.06516642361754</v>
      </c>
      <c r="U12" s="35">
        <f>((PoundsSteamPerBldg!U9/PoundsSteamPerBldg!U$49)*EnergyUseSteamPlant!S$2)/10</f>
        <v>319.88840924237599</v>
      </c>
      <c r="V12" s="35">
        <f>((PoundsSteamPerBldg!V9/PoundsSteamPerBldg!V$49)*EnergyUseSteamPlant!T$2)/10</f>
        <v>361.72757935252741</v>
      </c>
      <c r="W12" s="35">
        <f>((PoundsSteamPerBldg!W9/PoundsSteamPerBldg!W$49)*EnergyUseSteamPlant!U$2)/10</f>
        <v>281.6430634777538</v>
      </c>
      <c r="X12" s="35">
        <f>((PoundsSteamPerBldg!X9/PoundsSteamPerBldg!X$49)*EnergyUseSteamPlant!V$2)/10</f>
        <v>262.31788913879416</v>
      </c>
      <c r="Y12" s="35">
        <f>((PoundsSteamPerBldg!Y9/PoundsSteamPerBldg!Y$49)*EnergyUseSteamPlant!W$2)/10</f>
        <v>245.29845913527743</v>
      </c>
      <c r="Z12" s="35">
        <f>((PoundsSteamPerBldg!Z9/PoundsSteamPerBldg!Z$49)*EnergyUseSteamPlant!X$2)/10</f>
        <v>181.50385718897695</v>
      </c>
      <c r="AA12" s="35">
        <f>((PoundsSteamPerBldg!AA9/PoundsSteamPerBldg!AA$49)*EnergyUseSteamPlant!Y$2)/10</f>
        <v>155.63009598750102</v>
      </c>
      <c r="AB12" s="35">
        <f>((PoundsSteamPerBldg!AB9/PoundsSteamPerBldg!AB$49)*EnergyUseSteamPlant!Z$2)/10</f>
        <v>38.944513189845267</v>
      </c>
      <c r="AC12" s="35">
        <f>((PoundsSteamPerBldg!AC9/PoundsSteamPerBldg!AC$49)*EnergyUseSteamPlant!AA$2)/10</f>
        <v>9.7765219476889342</v>
      </c>
      <c r="AD12" s="35">
        <f>((PoundsSteamPerBldg!AD9/PoundsSteamPerBldg!AD$49)*EnergyUseSteamPlant!AB$2)/10</f>
        <v>117.90381224707338</v>
      </c>
      <c r="AE12" s="35">
        <f>((PoundsSteamPerBldg!AE9/PoundsSteamPerBldg!AE$49)*EnergyUseSteamPlant!AC$2)/10</f>
        <v>289.6765429561363</v>
      </c>
      <c r="AF12" s="35">
        <f>((PoundsSteamPerBldg!AF9/PoundsSteamPerBldg!AF$49)*EnergyUseSteamPlant!AD$2)/10</f>
        <v>260.27275705528274</v>
      </c>
      <c r="AG12" s="35">
        <f>((PoundsSteamPerBldg!AG9/PoundsSteamPerBldg!AG$49)*EnergyUseSteamPlant!AE$2)/10</f>
        <v>313.45489921469181</v>
      </c>
      <c r="AH12" s="35">
        <f>((PoundsSteamPerBldg!AH9/PoundsSteamPerBldg!AH$49)*EnergyUseSteamPlant!AF$2)/10</f>
        <v>298.20852309969348</v>
      </c>
      <c r="AI12" s="35">
        <f>((PoundsSteamPerBldg!AI9/PoundsSteamPerBldg!AI$49)*EnergyUseSteamPlant!AG$2)/10</f>
        <v>310.36720132075845</v>
      </c>
      <c r="AJ12" s="35">
        <f>((PoundsSteamPerBldg!AJ9/PoundsSteamPerBldg!AJ$49)*EnergyUseSteamPlant!AH$2)/10</f>
        <v>259.12311431120366</v>
      </c>
      <c r="AK12" s="35">
        <f>((PoundsSteamPerBldg!AK9/PoundsSteamPerBldg!AK$49)*EnergyUseSteamPlant!AI$2)/10</f>
        <v>218.31396460925879</v>
      </c>
      <c r="AL12" s="35">
        <f>((PoundsSteamPerBldg!AL9/PoundsSteamPerBldg!AL$49)*EnergyUseSteamPlant!AJ$2)/10</f>
        <v>153.85625592779314</v>
      </c>
      <c r="AM12" s="35">
        <f>((PoundsSteamPerBldg!AM9/PoundsSteamPerBldg!AM$49)*EnergyUseSteamPlant!AK$2)/10</f>
        <v>73.140248951577192</v>
      </c>
      <c r="AN12" s="35">
        <f>((PoundsSteamPerBldg!AN9/PoundsSteamPerBldg!AN$49)*EnergyUseSteamPlant!AL$2)/10</f>
        <v>3.9042957445654984</v>
      </c>
      <c r="AO12" s="35">
        <f>((PoundsSteamPerBldg!AO9/PoundsSteamPerBldg!AO$49)*EnergyUseSteamPlant!AM$2)/10</f>
        <v>3.4115480158488696</v>
      </c>
      <c r="AP12" s="35">
        <f>((PoundsSteamPerBldg!AP9/PoundsSteamPerBldg!AP$49)*EnergyUseSteamPlant!AN$2)/10</f>
        <v>92.765076345019651</v>
      </c>
      <c r="AQ12" s="35">
        <f>((PoundsSteamPerBldg!AQ9/PoundsSteamPerBldg!AQ$49)*EnergyUseSteamPlant!AO$2)/10</f>
        <v>212.84401615528196</v>
      </c>
      <c r="AR12" s="35">
        <f>((PoundsSteamPerBldg!AR9/PoundsSteamPerBldg!AR$49)*EnergyUseSteamPlant!AP$2)/10</f>
        <v>308.06586773341348</v>
      </c>
      <c r="AS12" s="35">
        <f>((PoundsSteamPerBldg!AS9/PoundsSteamPerBldg!AS$49)*EnergyUseSteamPlant!AQ$2)/10</f>
        <v>284.80974696806942</v>
      </c>
      <c r="AT12" s="35">
        <f>((PoundsSteamPerBldg!AT9/PoundsSteamPerBldg!AT$49)*EnergyUseSteamPlant!AR$2)/10</f>
        <v>298.07689474146275</v>
      </c>
      <c r="AU12" s="35">
        <f>((PoundsSteamPerBldg!AU9/PoundsSteamPerBldg!AU$49)*EnergyUseSteamPlant!AS$2)/10</f>
        <v>232.86296861424589</v>
      </c>
      <c r="AV12" s="35">
        <f>((PoundsSteamPerBldg!AV9/PoundsSteamPerBldg!AV$49)*EnergyUseSteamPlant!AT$2)/10</f>
        <v>232.04905662554788</v>
      </c>
      <c r="AW12" s="35">
        <f>((PoundsSteamPerBldg!AW9/PoundsSteamPerBldg!AW$49)*EnergyUseSteamPlant!AU$2)/10</f>
        <v>226.27066831029305</v>
      </c>
      <c r="AX12" s="35">
        <f>((PoundsSteamPerBldg!AX9/PoundsSteamPerBldg!AX$49)*EnergyUseSteamPlant!AV$2)/10</f>
        <v>125.39826357596061</v>
      </c>
      <c r="AY12" s="35">
        <f>((PoundsSteamPerBldg!AY9/PoundsSteamPerBldg!AY$49)*EnergyUseSteamPlant!AW$2)/10</f>
        <v>64.589750872362515</v>
      </c>
    </row>
    <row r="13" spans="1:51" s="32" customFormat="1">
      <c r="C13" s="32" t="s">
        <v>113</v>
      </c>
      <c r="D13" s="35">
        <f>((PoundsSteamPerBldg!D10/PoundsSteamPerBldg!D$49)*EnergyUseSteamPlant!B$2)/10</f>
        <v>138.32858339413701</v>
      </c>
      <c r="E13" s="35">
        <f>((PoundsSteamPerBldg!E10/PoundsSteamPerBldg!E$49)*EnergyUseSteamPlant!C$2)/10</f>
        <v>101.25701326562378</v>
      </c>
      <c r="F13" s="35">
        <f>((PoundsSteamPerBldg!F10/PoundsSteamPerBldg!F$49)*EnergyUseSteamPlant!D$2)/10</f>
        <v>93.133084132210072</v>
      </c>
      <c r="G13" s="35">
        <f>((PoundsSteamPerBldg!G10/PoundsSteamPerBldg!G$49)*EnergyUseSteamPlant!E$2)/10</f>
        <v>456.91085627938685</v>
      </c>
      <c r="H13" s="35">
        <f>((PoundsSteamPerBldg!H10/PoundsSteamPerBldg!H$49)*EnergyUseSteamPlant!F$2)/10</f>
        <v>502.01330604292554</v>
      </c>
      <c r="I13" s="35">
        <f>((PoundsSteamPerBldg!I10/PoundsSteamPerBldg!I$49)*EnergyUseSteamPlant!G$2)/10</f>
        <v>638.93296837396429</v>
      </c>
      <c r="J13" s="35">
        <f>((PoundsSteamPerBldg!J10/PoundsSteamPerBldg!J$49)*EnergyUseSteamPlant!H$2)/10</f>
        <v>782.75753804620217</v>
      </c>
      <c r="K13" s="35">
        <f>((PoundsSteamPerBldg!K10/PoundsSteamPerBldg!K$49)*EnergyUseSteamPlant!I$2)/10</f>
        <v>162.10376519782409</v>
      </c>
      <c r="L13" s="35">
        <f>((PoundsSteamPerBldg!L10/PoundsSteamPerBldg!L$49)*EnergyUseSteamPlant!J$2)/10</f>
        <v>991.58644729233549</v>
      </c>
      <c r="M13" s="35">
        <f>((PoundsSteamPerBldg!M10/PoundsSteamPerBldg!M$49)*EnergyUseSteamPlant!K$2)/10</f>
        <v>622.06015711063355</v>
      </c>
      <c r="N13" s="35">
        <f>((PoundsSteamPerBldg!N10/PoundsSteamPerBldg!N$49)*EnergyUseSteamPlant!L$2)/10</f>
        <v>222.35867934092798</v>
      </c>
      <c r="O13" s="35">
        <f>((PoundsSteamPerBldg!O10/PoundsSteamPerBldg!O$49)*EnergyUseSteamPlant!M$2)/10</f>
        <v>171.17753006066206</v>
      </c>
      <c r="P13" s="35">
        <f>((PoundsSteamPerBldg!P10/PoundsSteamPerBldg!P$49)*EnergyUseSteamPlant!N$2)/10</f>
        <v>106.72463004321112</v>
      </c>
      <c r="Q13" s="35">
        <f>((PoundsSteamPerBldg!Q10/PoundsSteamPerBldg!Q$49)*EnergyUseSteamPlant!O$2)/10</f>
        <v>67.484494374340969</v>
      </c>
      <c r="R13" s="35">
        <f>((PoundsSteamPerBldg!R10/PoundsSteamPerBldg!R$49)*EnergyUseSteamPlant!P$2)/10</f>
        <v>128.4506619280715</v>
      </c>
      <c r="S13" s="35">
        <f>((PoundsSteamPerBldg!S10/PoundsSteamPerBldg!S$49)*EnergyUseSteamPlant!Q$2)/10</f>
        <v>277.53174032130789</v>
      </c>
      <c r="T13" s="35">
        <f>((PoundsSteamPerBldg!T10/PoundsSteamPerBldg!T$49)*EnergyUseSteamPlant!R$2)/10</f>
        <v>390.62634956147593</v>
      </c>
      <c r="U13" s="35">
        <f>((PoundsSteamPerBldg!U10/PoundsSteamPerBldg!U$49)*EnergyUseSteamPlant!S$2)/10</f>
        <v>593.21987448574077</v>
      </c>
      <c r="V13" s="35">
        <f>((PoundsSteamPerBldg!V10/PoundsSteamPerBldg!V$49)*EnergyUseSteamPlant!T$2)/10</f>
        <v>785.43555433137124</v>
      </c>
      <c r="W13" s="35">
        <f>((PoundsSteamPerBldg!W10/PoundsSteamPerBldg!W$49)*EnergyUseSteamPlant!U$2)/10</f>
        <v>422.2699751332799</v>
      </c>
      <c r="X13" s="35">
        <f>((PoundsSteamPerBldg!X10/PoundsSteamPerBldg!X$49)*EnergyUseSteamPlant!V$2)/10</f>
        <v>334.13572911412655</v>
      </c>
      <c r="Y13" s="35">
        <f>((PoundsSteamPerBldg!Y10/PoundsSteamPerBldg!Y$49)*EnergyUseSteamPlant!W$2)/10</f>
        <v>273.68275066584187</v>
      </c>
      <c r="Z13" s="35">
        <f>((PoundsSteamPerBldg!Z10/PoundsSteamPerBldg!Z$49)*EnergyUseSteamPlant!X$2)/10</f>
        <v>179.74733215793034</v>
      </c>
      <c r="AA13" s="35">
        <f>((PoundsSteamPerBldg!AA10/PoundsSteamPerBldg!AA$49)*EnergyUseSteamPlant!Y$2)/10</f>
        <v>66.941089541269562</v>
      </c>
      <c r="AB13" s="35">
        <f>((PoundsSteamPerBldg!AB10/PoundsSteamPerBldg!AB$49)*EnergyUseSteamPlant!Z$2)/10</f>
        <v>65.872091969201648</v>
      </c>
      <c r="AC13" s="35">
        <f>((PoundsSteamPerBldg!AC10/PoundsSteamPerBldg!AC$49)*EnergyUseSteamPlant!AA$2)/10</f>
        <v>47.799230136764848</v>
      </c>
      <c r="AD13" s="35">
        <f>((PoundsSteamPerBldg!AD10/PoundsSteamPerBldg!AD$49)*EnergyUseSteamPlant!AB$2)/10</f>
        <v>81.932718412819526</v>
      </c>
      <c r="AE13" s="35">
        <f>((PoundsSteamPerBldg!AE10/PoundsSteamPerBldg!AE$49)*EnergyUseSteamPlant!AC$2)/10</f>
        <v>279.82479760867267</v>
      </c>
      <c r="AF13" s="35">
        <f>((PoundsSteamPerBldg!AF10/PoundsSteamPerBldg!AF$49)*EnergyUseSteamPlant!AD$2)/10</f>
        <v>402.52273664698043</v>
      </c>
      <c r="AG13" s="35">
        <f>((PoundsSteamPerBldg!AG10/PoundsSteamPerBldg!AG$49)*EnergyUseSteamPlant!AE$2)/10</f>
        <v>710.39370519967235</v>
      </c>
      <c r="AH13" s="35">
        <f>((PoundsSteamPerBldg!AH10/PoundsSteamPerBldg!AH$49)*EnergyUseSteamPlant!AF$2)/10</f>
        <v>509.23323184129151</v>
      </c>
      <c r="AI13" s="35">
        <f>((PoundsSteamPerBldg!AI10/PoundsSteamPerBldg!AI$49)*EnergyUseSteamPlant!AG$2)/10</f>
        <v>598.75921554258764</v>
      </c>
      <c r="AJ13" s="35">
        <f>((PoundsSteamPerBldg!AJ10/PoundsSteamPerBldg!AJ$49)*EnergyUseSteamPlant!AH$2)/10</f>
        <v>355.23396781768764</v>
      </c>
      <c r="AK13" s="35">
        <f>((PoundsSteamPerBldg!AK10/PoundsSteamPerBldg!AK$49)*EnergyUseSteamPlant!AI$2)/10</f>
        <v>241.04803749353081</v>
      </c>
      <c r="AL13" s="35">
        <f>((PoundsSteamPerBldg!AL10/PoundsSteamPerBldg!AL$49)*EnergyUseSteamPlant!AJ$2)/10</f>
        <v>185.80251116329822</v>
      </c>
      <c r="AM13" s="35">
        <f>((PoundsSteamPerBldg!AM10/PoundsSteamPerBldg!AM$49)*EnergyUseSteamPlant!AK$2)/10</f>
        <v>131.04441897704041</v>
      </c>
      <c r="AN13" s="35">
        <f>((PoundsSteamPerBldg!AN10/PoundsSteamPerBldg!AN$49)*EnergyUseSteamPlant!AL$2)/10</f>
        <v>54.508630439799518</v>
      </c>
      <c r="AO13" s="35">
        <f>((PoundsSteamPerBldg!AO10/PoundsSteamPerBldg!AO$49)*EnergyUseSteamPlant!AM$2)/10</f>
        <v>31.186097595546464</v>
      </c>
      <c r="AP13" s="35">
        <f>((PoundsSteamPerBldg!AP10/PoundsSteamPerBldg!AP$49)*EnergyUseSteamPlant!AN$2)/10</f>
        <v>49.541579179905867</v>
      </c>
      <c r="AQ13" s="35">
        <f>((PoundsSteamPerBldg!AQ10/PoundsSteamPerBldg!AQ$49)*EnergyUseSteamPlant!AO$2)/10</f>
        <v>249.8737104933553</v>
      </c>
      <c r="AR13" s="35">
        <f>((PoundsSteamPerBldg!AR10/PoundsSteamPerBldg!AR$49)*EnergyUseSteamPlant!AP$2)/10</f>
        <v>603.30926960411591</v>
      </c>
      <c r="AS13" s="35">
        <f>((PoundsSteamPerBldg!AS10/PoundsSteamPerBldg!AS$49)*EnergyUseSteamPlant!AQ$2)/10</f>
        <v>693.70834355339389</v>
      </c>
      <c r="AT13" s="35">
        <f>((PoundsSteamPerBldg!AT10/PoundsSteamPerBldg!AT$49)*EnergyUseSteamPlant!AR$2)/10</f>
        <v>649.67294656492402</v>
      </c>
      <c r="AU13" s="35">
        <f>((PoundsSteamPerBldg!AU10/PoundsSteamPerBldg!AU$49)*EnergyUseSteamPlant!AS$2)/10</f>
        <v>399.16930418201855</v>
      </c>
      <c r="AV13" s="35">
        <f>((PoundsSteamPerBldg!AV10/PoundsSteamPerBldg!AV$49)*EnergyUseSteamPlant!AT$2)/10</f>
        <v>378.98775501620565</v>
      </c>
      <c r="AW13" s="35">
        <f>((PoundsSteamPerBldg!AW10/PoundsSteamPerBldg!AW$49)*EnergyUseSteamPlant!AU$2)/10</f>
        <v>336.85702613265465</v>
      </c>
      <c r="AX13" s="35">
        <f>((PoundsSteamPerBldg!AX10/PoundsSteamPerBldg!AX$49)*EnergyUseSteamPlant!AV$2)/10</f>
        <v>158.24423475885828</v>
      </c>
      <c r="AY13" s="35">
        <f>((PoundsSteamPerBldg!AY10/PoundsSteamPerBldg!AY$49)*EnergyUseSteamPlant!AW$2)/10</f>
        <v>45.459755813930258</v>
      </c>
    </row>
    <row r="14" spans="1:51" s="32" customFormat="1">
      <c r="C14" t="s">
        <v>138</v>
      </c>
      <c r="D14" s="40" t="s">
        <v>114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</row>
    <row r="15" spans="1:51" s="32" customFormat="1">
      <c r="C15" t="s">
        <v>116</v>
      </c>
      <c r="D15" s="35">
        <f>((PoundsSteamPerBldg!D11/PoundsSteamPerBldg!D$49)*EnergyUseSteamPlant!B$2)/10</f>
        <v>249.07795317796604</v>
      </c>
      <c r="E15" s="35">
        <f>((PoundsSteamPerBldg!E11/PoundsSteamPerBldg!E$49)*EnergyUseSteamPlant!C$2)/10</f>
        <v>193.8634328013251</v>
      </c>
      <c r="F15" s="35">
        <f>((PoundsSteamPerBldg!F11/PoundsSteamPerBldg!F$49)*EnergyUseSteamPlant!D$2)/10</f>
        <v>130.2134438742284</v>
      </c>
      <c r="G15" s="35">
        <f>((PoundsSteamPerBldg!G11/PoundsSteamPerBldg!G$49)*EnergyUseSteamPlant!E$2)/10</f>
        <v>493.75560444680514</v>
      </c>
      <c r="H15" s="35">
        <f>((PoundsSteamPerBldg!H11/PoundsSteamPerBldg!H$49)*EnergyUseSteamPlant!F$2)/10</f>
        <v>717.15555800599816</v>
      </c>
      <c r="I15" s="35">
        <f>((PoundsSteamPerBldg!I11/PoundsSteamPerBldg!I$49)*EnergyUseSteamPlant!G$2)/10</f>
        <v>910.68576093054924</v>
      </c>
      <c r="J15" s="35">
        <f>((PoundsSteamPerBldg!J11/PoundsSteamPerBldg!J$49)*EnergyUseSteamPlant!H$2)/10</f>
        <v>956.75794863256851</v>
      </c>
      <c r="K15" s="35">
        <f>((PoundsSteamPerBldg!K11/PoundsSteamPerBldg!K$49)*EnergyUseSteamPlant!I$2)/10</f>
        <v>805.30028194514898</v>
      </c>
      <c r="L15" s="35">
        <f>((PoundsSteamPerBldg!L11/PoundsSteamPerBldg!L$49)*EnergyUseSteamPlant!J$2)/10</f>
        <v>799.69575868404127</v>
      </c>
      <c r="M15" s="35">
        <f>((PoundsSteamPerBldg!M11/PoundsSteamPerBldg!M$49)*EnergyUseSteamPlant!K$2)/10</f>
        <v>510.52615146506031</v>
      </c>
      <c r="N15" s="35">
        <f>((PoundsSteamPerBldg!N11/PoundsSteamPerBldg!N$49)*EnergyUseSteamPlant!L$2)/10</f>
        <v>361.90183865371557</v>
      </c>
      <c r="O15" s="35">
        <f>((PoundsSteamPerBldg!O11/PoundsSteamPerBldg!O$49)*EnergyUseSteamPlant!M$2)/10</f>
        <v>203.08319650775235</v>
      </c>
      <c r="P15" s="35">
        <f>((PoundsSteamPerBldg!P11/PoundsSteamPerBldg!P$49)*EnergyUseSteamPlant!N$2)/10</f>
        <v>0</v>
      </c>
      <c r="Q15" s="35">
        <f>((PoundsSteamPerBldg!Q11/PoundsSteamPerBldg!Q$49)*EnergyUseSteamPlant!O$2)/10</f>
        <v>8.0084115722268567</v>
      </c>
      <c r="R15" s="35">
        <f>((PoundsSteamPerBldg!R11/PoundsSteamPerBldg!R$49)*EnergyUseSteamPlant!P$2)/10</f>
        <v>83.473635374991446</v>
      </c>
      <c r="S15" s="35">
        <f>((PoundsSteamPerBldg!S11/PoundsSteamPerBldg!S$49)*EnergyUseSteamPlant!Q$2)/10</f>
        <v>472.91873314200814</v>
      </c>
      <c r="T15" s="35">
        <f>((PoundsSteamPerBldg!T11/PoundsSteamPerBldg!T$49)*EnergyUseSteamPlant!R$2)/10</f>
        <v>655.90412663245411</v>
      </c>
      <c r="U15" s="35">
        <f>((PoundsSteamPerBldg!U11/PoundsSteamPerBldg!U$49)*EnergyUseSteamPlant!S$2)/10</f>
        <v>817.07768163048831</v>
      </c>
      <c r="V15" s="35">
        <f>((PoundsSteamPerBldg!V11/PoundsSteamPerBldg!V$49)*EnergyUseSteamPlant!T$2)/10</f>
        <v>926.89063540641996</v>
      </c>
      <c r="W15" s="35">
        <f>((PoundsSteamPerBldg!W11/PoundsSteamPerBldg!W$49)*EnergyUseSteamPlant!U$2)/10</f>
        <v>721.97378234599387</v>
      </c>
      <c r="X15" s="35">
        <f>((PoundsSteamPerBldg!X11/PoundsSteamPerBldg!X$49)*EnergyUseSteamPlant!V$2)/10</f>
        <v>683.21070717161308</v>
      </c>
      <c r="Y15" s="35">
        <f>((PoundsSteamPerBldg!Y11/PoundsSteamPerBldg!Y$49)*EnergyUseSteamPlant!W$2)/10</f>
        <v>475.02512909628888</v>
      </c>
      <c r="Z15" s="35">
        <f>((PoundsSteamPerBldg!Z11/PoundsSteamPerBldg!Z$49)*EnergyUseSteamPlant!X$2)/10</f>
        <v>352.06579412086091</v>
      </c>
      <c r="AA15" s="35">
        <f>((PoundsSteamPerBldg!AA11/PoundsSteamPerBldg!AA$49)*EnergyUseSteamPlant!Y$2)/10</f>
        <v>224.56159005179626</v>
      </c>
      <c r="AB15" s="35">
        <f>((PoundsSteamPerBldg!AB11/PoundsSteamPerBldg!AB$49)*EnergyUseSteamPlant!Z$2)/10</f>
        <v>165.79886317080326</v>
      </c>
      <c r="AC15" s="35">
        <f>((PoundsSteamPerBldg!AC11/PoundsSteamPerBldg!AC$49)*EnergyUseSteamPlant!AA$2)/10</f>
        <v>105.93625117148649</v>
      </c>
      <c r="AD15" s="35">
        <f>((PoundsSteamPerBldg!AD11/PoundsSteamPerBldg!AD$49)*EnergyUseSteamPlant!AB$2)/10</f>
        <v>153.18813807944849</v>
      </c>
      <c r="AE15" s="35">
        <f>((PoundsSteamPerBldg!AE11/PoundsSteamPerBldg!AE$49)*EnergyUseSteamPlant!AC$2)/10</f>
        <v>583.00188048540724</v>
      </c>
      <c r="AF15" s="35">
        <f>((PoundsSteamPerBldg!AF11/PoundsSteamPerBldg!AF$49)*EnergyUseSteamPlant!AD$2)/10</f>
        <v>698.2798884599348</v>
      </c>
      <c r="AG15" s="35">
        <f>((PoundsSteamPerBldg!AG11/PoundsSteamPerBldg!AG$49)*EnergyUseSteamPlant!AE$2)/10</f>
        <v>999.18957332700631</v>
      </c>
      <c r="AH15" s="35">
        <f>((PoundsSteamPerBldg!AH11/PoundsSteamPerBldg!AH$49)*EnergyUseSteamPlant!AF$2)/10</f>
        <v>827.66559526582091</v>
      </c>
      <c r="AI15" s="35">
        <f>((PoundsSteamPerBldg!AI11/PoundsSteamPerBldg!AI$49)*EnergyUseSteamPlant!AG$2)/10</f>
        <v>866.37175137528243</v>
      </c>
      <c r="AJ15" s="35">
        <f>((PoundsSteamPerBldg!AJ11/PoundsSteamPerBldg!AJ$49)*EnergyUseSteamPlant!AH$2)/10</f>
        <v>558.66843406007956</v>
      </c>
      <c r="AK15" s="35">
        <f>((PoundsSteamPerBldg!AK11/PoundsSteamPerBldg!AK$49)*EnergyUseSteamPlant!AI$2)/10</f>
        <v>396.40113042424139</v>
      </c>
      <c r="AL15" s="35">
        <f>((PoundsSteamPerBldg!AL11/PoundsSteamPerBldg!AL$49)*EnergyUseSteamPlant!AJ$2)/10</f>
        <v>147.15526911233897</v>
      </c>
      <c r="AM15" s="35">
        <f>((PoundsSteamPerBldg!AM11/PoundsSteamPerBldg!AM$49)*EnergyUseSteamPlant!AK$2)/10</f>
        <v>114.77139113716157</v>
      </c>
      <c r="AN15" s="35">
        <f>((PoundsSteamPerBldg!AN11/PoundsSteamPerBldg!AN$49)*EnergyUseSteamPlant!AL$2)/10</f>
        <v>68.5058220494209</v>
      </c>
      <c r="AO15" s="35">
        <f>((PoundsSteamPerBldg!AO11/PoundsSteamPerBldg!AO$49)*EnergyUseSteamPlant!AM$2)/10</f>
        <v>33.378585787065333</v>
      </c>
      <c r="AP15" s="35">
        <f>((PoundsSteamPerBldg!AP11/PoundsSteamPerBldg!AP$49)*EnergyUseSteamPlant!AN$2)/10</f>
        <v>137.13494715405443</v>
      </c>
      <c r="AQ15" s="35">
        <f>((PoundsSteamPerBldg!AQ11/PoundsSteamPerBldg!AQ$49)*EnergyUseSteamPlant!AO$2)/10</f>
        <v>401.49543978217412</v>
      </c>
      <c r="AR15" s="35">
        <f>((PoundsSteamPerBldg!AR11/PoundsSteamPerBldg!AR$49)*EnergyUseSteamPlant!AP$2)/10</f>
        <v>714.23118312258134</v>
      </c>
      <c r="AS15" s="35">
        <f>((PoundsSteamPerBldg!AS11/PoundsSteamPerBldg!AS$49)*EnergyUseSteamPlant!AQ$2)/10</f>
        <v>747.75388644145698</v>
      </c>
      <c r="AT15" s="35">
        <f>((PoundsSteamPerBldg!AT11/PoundsSteamPerBldg!AT$49)*EnergyUseSteamPlant!AR$2)/10</f>
        <v>788.89364127889144</v>
      </c>
      <c r="AU15" s="35">
        <f>((PoundsSteamPerBldg!AU11/PoundsSteamPerBldg!AU$49)*EnergyUseSteamPlant!AS$2)/10</f>
        <v>583.33489639178424</v>
      </c>
      <c r="AV15" s="35">
        <f>((PoundsSteamPerBldg!AV11/PoundsSteamPerBldg!AV$49)*EnergyUseSteamPlant!AT$2)/10</f>
        <v>559.430809784845</v>
      </c>
      <c r="AW15" s="35">
        <f>((PoundsSteamPerBldg!AW11/PoundsSteamPerBldg!AW$49)*EnergyUseSteamPlant!AU$2)/10</f>
        <v>524.18500046984468</v>
      </c>
      <c r="AX15" s="35">
        <f>((PoundsSteamPerBldg!AX11/PoundsSteamPerBldg!AX$49)*EnergyUseSteamPlant!AV$2)/10</f>
        <v>314.2101362564751</v>
      </c>
      <c r="AY15" s="35">
        <f>((PoundsSteamPerBldg!AY11/PoundsSteamPerBldg!AY$49)*EnergyUseSteamPlant!AW$2)/10</f>
        <v>243.76079262141789</v>
      </c>
    </row>
    <row r="16" spans="1:51" s="32" customFormat="1">
      <c r="C16" s="32" t="s">
        <v>102</v>
      </c>
      <c r="D16" s="35">
        <f>((PoundsSteamPerBldg!D12/PoundsSteamPerBldg!D$49)*EnergyUseSteamPlant!B$2)/10</f>
        <v>247.37333388655401</v>
      </c>
      <c r="E16" s="35">
        <f>((PoundsSteamPerBldg!E12/PoundsSteamPerBldg!E$49)*EnergyUseSteamPlant!C$2)/10</f>
        <v>416.15181526666493</v>
      </c>
      <c r="F16" s="35">
        <f>((PoundsSteamPerBldg!F12/PoundsSteamPerBldg!F$49)*EnergyUseSteamPlant!D$2)/10</f>
        <v>245.05423934552499</v>
      </c>
      <c r="G16" s="35">
        <f>((PoundsSteamPerBldg!G12/PoundsSteamPerBldg!G$49)*EnergyUseSteamPlant!E$2)/10</f>
        <v>684.30940119425964</v>
      </c>
      <c r="H16" s="35">
        <f>((PoundsSteamPerBldg!H12/PoundsSteamPerBldg!H$49)*EnergyUseSteamPlant!F$2)/10</f>
        <v>217.01881342196043</v>
      </c>
      <c r="I16" s="35">
        <f>((PoundsSteamPerBldg!I12/PoundsSteamPerBldg!I$49)*EnergyUseSteamPlant!G$2)/10</f>
        <v>635.54726939079217</v>
      </c>
      <c r="J16" s="35">
        <f>((PoundsSteamPerBldg!J12/PoundsSteamPerBldg!J$49)*EnergyUseSteamPlant!H$2)/10</f>
        <v>1036.1325757955551</v>
      </c>
      <c r="K16" s="35">
        <f>((PoundsSteamPerBldg!K12/PoundsSteamPerBldg!K$49)*EnergyUseSteamPlant!I$2)/10</f>
        <v>917.14815240018766</v>
      </c>
      <c r="L16" s="35">
        <f>((PoundsSteamPerBldg!L12/PoundsSteamPerBldg!L$49)*EnergyUseSteamPlant!J$2)/10</f>
        <v>643.62274733471645</v>
      </c>
      <c r="M16" s="35">
        <f>((PoundsSteamPerBldg!M12/PoundsSteamPerBldg!M$49)*EnergyUseSteamPlant!K$2)/10</f>
        <v>650.48453560464225</v>
      </c>
      <c r="N16" s="35">
        <f>((PoundsSteamPerBldg!N12/PoundsSteamPerBldg!N$49)*EnergyUseSteamPlant!L$2)/10</f>
        <v>483.45791669342282</v>
      </c>
      <c r="O16" s="35">
        <f>((PoundsSteamPerBldg!O12/PoundsSteamPerBldg!O$49)*EnergyUseSteamPlant!M$2)/10</f>
        <v>475.46241252175275</v>
      </c>
      <c r="P16" s="35">
        <f>((PoundsSteamPerBldg!P12/PoundsSteamPerBldg!P$49)*EnergyUseSteamPlant!N$2)/10</f>
        <v>305.6023705025047</v>
      </c>
      <c r="Q16" s="35">
        <f>((PoundsSteamPerBldg!Q12/PoundsSteamPerBldg!Q$49)*EnergyUseSteamPlant!O$2)/10</f>
        <v>212.68412408440173</v>
      </c>
      <c r="R16" s="35">
        <f>((PoundsSteamPerBldg!R12/PoundsSteamPerBldg!R$49)*EnergyUseSteamPlant!P$2)/10</f>
        <v>331.69891742267043</v>
      </c>
      <c r="S16" s="35">
        <f>((PoundsSteamPerBldg!S12/PoundsSteamPerBldg!S$49)*EnergyUseSteamPlant!Q$2)/10</f>
        <v>657.53066767700034</v>
      </c>
      <c r="T16" s="35">
        <f>((PoundsSteamPerBldg!T12/PoundsSteamPerBldg!T$49)*EnergyUseSteamPlant!R$2)/10</f>
        <v>825.09553823044621</v>
      </c>
      <c r="U16" s="35">
        <f>((PoundsSteamPerBldg!U12/PoundsSteamPerBldg!U$49)*EnergyUseSteamPlant!S$2)/10</f>
        <v>1011.8788293738596</v>
      </c>
      <c r="V16" s="35">
        <f>((PoundsSteamPerBldg!V12/PoundsSteamPerBldg!V$49)*EnergyUseSteamPlant!T$2)/10</f>
        <v>1094.8226723366838</v>
      </c>
      <c r="W16" s="35">
        <f>((PoundsSteamPerBldg!W12/PoundsSteamPerBldg!W$49)*EnergyUseSteamPlant!U$2)/10</f>
        <v>855.76118821518935</v>
      </c>
      <c r="X16" s="35">
        <f>((PoundsSteamPerBldg!X12/PoundsSteamPerBldg!X$49)*EnergyUseSteamPlant!V$2)/10</f>
        <v>788.78139970469078</v>
      </c>
      <c r="Y16" s="35">
        <f>((PoundsSteamPerBldg!Y12/PoundsSteamPerBldg!Y$49)*EnergyUseSteamPlant!W$2)/10</f>
        <v>624.78595588697988</v>
      </c>
      <c r="Z16" s="35">
        <f>((PoundsSteamPerBldg!Z12/PoundsSteamPerBldg!Z$49)*EnergyUseSteamPlant!X$2)/10</f>
        <v>398.19415528649927</v>
      </c>
      <c r="AA16" s="35">
        <f>((PoundsSteamPerBldg!AA12/PoundsSteamPerBldg!AA$49)*EnergyUseSteamPlant!Y$2)/10</f>
        <v>321.07789281250308</v>
      </c>
      <c r="AB16" s="35">
        <f>((PoundsSteamPerBldg!AB12/PoundsSteamPerBldg!AB$49)*EnergyUseSteamPlant!Z$2)/10</f>
        <v>307.08157252756564</v>
      </c>
      <c r="AC16" s="35">
        <f>((PoundsSteamPerBldg!AC12/PoundsSteamPerBldg!AC$49)*EnergyUseSteamPlant!AA$2)/10</f>
        <v>229.04994277442648</v>
      </c>
      <c r="AD16" s="35">
        <f>((PoundsSteamPerBldg!AD12/PoundsSteamPerBldg!AD$49)*EnergyUseSteamPlant!AB$2)/10</f>
        <v>384.65487048624834</v>
      </c>
      <c r="AE16" s="35">
        <f>((PoundsSteamPerBldg!AE12/PoundsSteamPerBldg!AE$49)*EnergyUseSteamPlant!AC$2)/10</f>
        <v>761.62924791572766</v>
      </c>
      <c r="AF16" s="35">
        <f>((PoundsSteamPerBldg!AF12/PoundsSteamPerBldg!AF$49)*EnergyUseSteamPlant!AD$2)/10</f>
        <v>869.47539589433541</v>
      </c>
      <c r="AG16" s="35">
        <f>((PoundsSteamPerBldg!AG12/PoundsSteamPerBldg!AG$49)*EnergyUseSteamPlant!AE$2)/10</f>
        <v>1106.6283027766372</v>
      </c>
      <c r="AH16" s="35">
        <f>((PoundsSteamPerBldg!AH12/PoundsSteamPerBldg!AH$49)*EnergyUseSteamPlant!AF$2)/10</f>
        <v>939.75124551684837</v>
      </c>
      <c r="AI16" s="35">
        <f>((PoundsSteamPerBldg!AI12/PoundsSteamPerBldg!AI$49)*EnergyUseSteamPlant!AG$2)/10</f>
        <v>936.64926148970119</v>
      </c>
      <c r="AJ16" s="35">
        <f>((PoundsSteamPerBldg!AJ12/PoundsSteamPerBldg!AJ$49)*EnergyUseSteamPlant!AH$2)/10</f>
        <v>604.009247635566</v>
      </c>
      <c r="AK16" s="35">
        <f>((PoundsSteamPerBldg!AK12/PoundsSteamPerBldg!AK$49)*EnergyUseSteamPlant!AI$2)/10</f>
        <v>541.68134665954858</v>
      </c>
      <c r="AL16" s="35">
        <f>((PoundsSteamPerBldg!AL12/PoundsSteamPerBldg!AL$49)*EnergyUseSteamPlant!AJ$2)/10</f>
        <v>256.30275416008419</v>
      </c>
      <c r="AM16" s="35">
        <f>((PoundsSteamPerBldg!AM12/PoundsSteamPerBldg!AM$49)*EnergyUseSteamPlant!AK$2)/10</f>
        <v>230.0730402415893</v>
      </c>
      <c r="AN16" s="35">
        <f>((PoundsSteamPerBldg!AN12/PoundsSteamPerBldg!AN$49)*EnergyUseSteamPlant!AL$2)/10</f>
        <v>187.37123189665527</v>
      </c>
      <c r="AO16" s="35">
        <f>((PoundsSteamPerBldg!AO12/PoundsSteamPerBldg!AO$49)*EnergyUseSteamPlant!AM$2)/10</f>
        <v>107.6775528415659</v>
      </c>
      <c r="AP16" s="35">
        <f>((PoundsSteamPerBldg!AP12/PoundsSteamPerBldg!AP$49)*EnergyUseSteamPlant!AN$2)/10</f>
        <v>191.1447781506071</v>
      </c>
      <c r="AQ16" s="35">
        <f>((PoundsSteamPerBldg!AQ12/PoundsSteamPerBldg!AQ$49)*EnergyUseSteamPlant!AO$2)/10</f>
        <v>424.70381922870018</v>
      </c>
      <c r="AR16" s="35">
        <f>((PoundsSteamPerBldg!AR12/PoundsSteamPerBldg!AR$49)*EnergyUseSteamPlant!AP$2)/10</f>
        <v>835.23372494439752</v>
      </c>
      <c r="AS16" s="35">
        <f>((PoundsSteamPerBldg!AS12/PoundsSteamPerBldg!AS$49)*EnergyUseSteamPlant!AQ$2)/10</f>
        <v>845.55732467372968</v>
      </c>
      <c r="AT16" s="35">
        <f>((PoundsSteamPerBldg!AT12/PoundsSteamPerBldg!AT$49)*EnergyUseSteamPlant!AR$2)/10</f>
        <v>904.26109578346473</v>
      </c>
      <c r="AU16" s="35">
        <f>((PoundsSteamPerBldg!AU12/PoundsSteamPerBldg!AU$49)*EnergyUseSteamPlant!AS$2)/10</f>
        <v>634.76017834539937</v>
      </c>
      <c r="AV16" s="35">
        <f>((PoundsSteamPerBldg!AV12/PoundsSteamPerBldg!AV$49)*EnergyUseSteamPlant!AT$2)/10</f>
        <v>625.8760087274278</v>
      </c>
      <c r="AW16" s="35">
        <f>((PoundsSteamPerBldg!AW12/PoundsSteamPerBldg!AW$49)*EnergyUseSteamPlant!AU$2)/10</f>
        <v>611.02448476455174</v>
      </c>
      <c r="AX16" s="35">
        <f>((PoundsSteamPerBldg!AX12/PoundsSteamPerBldg!AX$49)*EnergyUseSteamPlant!AV$2)/10</f>
        <v>340.85064710941248</v>
      </c>
      <c r="AY16" s="35">
        <f>((PoundsSteamPerBldg!AY12/PoundsSteamPerBldg!AY$49)*EnergyUseSteamPlant!AW$2)/10</f>
        <v>147.92159878268461</v>
      </c>
    </row>
    <row r="17" spans="3:51" s="32" customFormat="1">
      <c r="C17" t="s">
        <v>117</v>
      </c>
      <c r="D17" s="35">
        <f>((PoundsSteamPerBldg!D14/PoundsSteamPerBldg!D$49)*EnergyUseSteamPlant!B$2)/10</f>
        <v>13.452499258718031</v>
      </c>
      <c r="E17" s="35">
        <f>((PoundsSteamPerBldg!E14/PoundsSteamPerBldg!E$49)*EnergyUseSteamPlant!C$2)/10</f>
        <v>19.215529777511168</v>
      </c>
      <c r="F17" s="35">
        <f>((PoundsSteamPerBldg!F14/PoundsSteamPerBldg!F$49)*EnergyUseSteamPlant!D$2)/10</f>
        <v>55.468563750880357</v>
      </c>
      <c r="G17" s="35">
        <f>((PoundsSteamPerBldg!G14/PoundsSteamPerBldg!G$49)*EnergyUseSteamPlant!E$2)/10</f>
        <v>151.45249046065808</v>
      </c>
      <c r="H17" s="35">
        <f>((PoundsSteamPerBldg!H14/PoundsSteamPerBldg!H$49)*EnergyUseSteamPlant!F$2)/10</f>
        <v>179.83364425441783</v>
      </c>
      <c r="I17" s="35">
        <f>((PoundsSteamPerBldg!I14/PoundsSteamPerBldg!I$49)*EnergyUseSteamPlant!G$2)/10</f>
        <v>183.04467646653293</v>
      </c>
      <c r="J17" s="35">
        <f>((PoundsSteamPerBldg!J14/PoundsSteamPerBldg!J$49)*EnergyUseSteamPlant!H$2)/10</f>
        <v>206.9086008043443</v>
      </c>
      <c r="K17" s="35">
        <f>((PoundsSteamPerBldg!K14/PoundsSteamPerBldg!K$49)*EnergyUseSteamPlant!I$2)/10</f>
        <v>188.94111464345221</v>
      </c>
      <c r="L17" s="35">
        <f>((PoundsSteamPerBldg!L14/PoundsSteamPerBldg!L$49)*EnergyUseSteamPlant!J$2)/10</f>
        <v>193.76002391757146</v>
      </c>
      <c r="M17" s="35">
        <f>((PoundsSteamPerBldg!M14/PoundsSteamPerBldg!M$49)*EnergyUseSteamPlant!K$2)/10</f>
        <v>159.21628691004602</v>
      </c>
      <c r="N17" s="35">
        <f>((PoundsSteamPerBldg!N14/PoundsSteamPerBldg!N$49)*EnergyUseSteamPlant!L$2)/10</f>
        <v>144.31061756982407</v>
      </c>
      <c r="O17" s="35">
        <f>((PoundsSteamPerBldg!O14/PoundsSteamPerBldg!O$49)*EnergyUseSteamPlant!M$2)/10</f>
        <v>112.03037005240337</v>
      </c>
      <c r="P17" s="35">
        <f>((PoundsSteamPerBldg!P14/PoundsSteamPerBldg!P$49)*EnergyUseSteamPlant!N$2)/10</f>
        <v>79.975432936730044</v>
      </c>
      <c r="Q17" s="35">
        <f>((PoundsSteamPerBldg!Q14/PoundsSteamPerBldg!Q$49)*EnergyUseSteamPlant!O$2)/10</f>
        <v>54.518100355062316</v>
      </c>
      <c r="R17" s="35">
        <f>((PoundsSteamPerBldg!R14/PoundsSteamPerBldg!R$49)*EnergyUseSteamPlant!P$2)/10</f>
        <v>52.800367810798036</v>
      </c>
      <c r="S17" s="35">
        <f>((PoundsSteamPerBldg!S14/PoundsSteamPerBldg!S$49)*EnergyUseSteamPlant!Q$2)/10</f>
        <v>80.456143503747512</v>
      </c>
      <c r="T17" s="35">
        <f>((PoundsSteamPerBldg!T14/PoundsSteamPerBldg!T$49)*EnergyUseSteamPlant!R$2)/10</f>
        <v>101.35771260834854</v>
      </c>
      <c r="U17" s="35">
        <f>((PoundsSteamPerBldg!U14/PoundsSteamPerBldg!U$49)*EnergyUseSteamPlant!S$2)/10</f>
        <v>107.13356043679457</v>
      </c>
      <c r="V17" s="35">
        <f>((PoundsSteamPerBldg!V14/PoundsSteamPerBldg!V$49)*EnergyUseSteamPlant!T$2)/10</f>
        <v>219.93707238244889</v>
      </c>
      <c r="W17" s="35">
        <f>((PoundsSteamPerBldg!W14/PoundsSteamPerBldg!W$49)*EnergyUseSteamPlant!U$2)/10</f>
        <v>172.81496042371151</v>
      </c>
      <c r="X17" s="35">
        <f>((PoundsSteamPerBldg!X14/PoundsSteamPerBldg!X$49)*EnergyUseSteamPlant!V$2)/10</f>
        <v>181.07945728032132</v>
      </c>
      <c r="Y17" s="35">
        <f>((PoundsSteamPerBldg!Y14/PoundsSteamPerBldg!Y$49)*EnergyUseSteamPlant!W$2)/10</f>
        <v>188.34346379028349</v>
      </c>
      <c r="Z17" s="35">
        <f>((PoundsSteamPerBldg!Z14/PoundsSteamPerBldg!Z$49)*EnergyUseSteamPlant!X$2)/10</f>
        <v>159.19487048893254</v>
      </c>
      <c r="AA17" s="35">
        <f>((PoundsSteamPerBldg!AA14/PoundsSteamPerBldg!AA$49)*EnergyUseSteamPlant!Y$2)/10</f>
        <v>107.43019141435518</v>
      </c>
      <c r="AB17" s="35">
        <f>((PoundsSteamPerBldg!AB14/PoundsSteamPerBldg!AB$49)*EnergyUseSteamPlant!Z$2)/10</f>
        <v>75.977972094678009</v>
      </c>
      <c r="AC17" s="35">
        <f>((PoundsSteamPerBldg!AC14/PoundsSteamPerBldg!AC$49)*EnergyUseSteamPlant!AA$2)/10</f>
        <v>46.202876820072788</v>
      </c>
      <c r="AD17" s="35">
        <f>((PoundsSteamPerBldg!AD14/PoundsSteamPerBldg!AD$49)*EnergyUseSteamPlant!AB$2)/10</f>
        <v>51.454343226044749</v>
      </c>
      <c r="AE17" s="35">
        <f>((PoundsSteamPerBldg!AE14/PoundsSteamPerBldg!AE$49)*EnergyUseSteamPlant!AC$2)/10</f>
        <v>99.837813828100778</v>
      </c>
      <c r="AF17" s="35">
        <f>((PoundsSteamPerBldg!AF14/PoundsSteamPerBldg!AF$49)*EnergyUseSteamPlant!AD$2)/10</f>
        <v>116.25889926151426</v>
      </c>
      <c r="AG17" s="35">
        <f>((PoundsSteamPerBldg!AG14/PoundsSteamPerBldg!AG$49)*EnergyUseSteamPlant!AE$2)/10</f>
        <v>122.97855507335234</v>
      </c>
      <c r="AH17" s="35">
        <f>((PoundsSteamPerBldg!AH14/PoundsSteamPerBldg!AH$49)*EnergyUseSteamPlant!AF$2)/10</f>
        <v>252.41554779515121</v>
      </c>
      <c r="AI17" s="35">
        <f>((PoundsSteamPerBldg!AI14/PoundsSteamPerBldg!AI$49)*EnergyUseSteamPlant!AG$2)/10</f>
        <v>234.1540208165105</v>
      </c>
      <c r="AJ17" s="35">
        <f>((PoundsSteamPerBldg!AJ14/PoundsSteamPerBldg!AJ$49)*EnergyUseSteamPlant!AH$2)/10</f>
        <v>228.14630382292711</v>
      </c>
      <c r="AK17" s="35">
        <f>((PoundsSteamPerBldg!AK14/PoundsSteamPerBldg!AK$49)*EnergyUseSteamPlant!AI$2)/10</f>
        <v>206.81578664612056</v>
      </c>
      <c r="AL17" s="35">
        <f>((PoundsSteamPerBldg!AL14/PoundsSteamPerBldg!AL$49)*EnergyUseSteamPlant!AJ$2)/10</f>
        <v>189.65764349859862</v>
      </c>
      <c r="AM17" s="35">
        <f>((PoundsSteamPerBldg!AM14/PoundsSteamPerBldg!AM$49)*EnergyUseSteamPlant!AK$2)/10</f>
        <v>140.38155476997426</v>
      </c>
      <c r="AN17" s="35">
        <f>((PoundsSteamPerBldg!AN14/PoundsSteamPerBldg!AN$49)*EnergyUseSteamPlant!AL$2)/10</f>
        <v>89.129477633632149</v>
      </c>
      <c r="AO17" s="35">
        <f>((PoundsSteamPerBldg!AO14/PoundsSteamPerBldg!AO$49)*EnergyUseSteamPlant!AM$2)/10</f>
        <v>63.445786608027127</v>
      </c>
      <c r="AP17" s="35">
        <f>((PoundsSteamPerBldg!AP14/PoundsSteamPerBldg!AP$49)*EnergyUseSteamPlant!AN$2)/10</f>
        <v>44.295486791912211</v>
      </c>
      <c r="AQ17" s="35">
        <f>((PoundsSteamPerBldg!AQ14/PoundsSteamPerBldg!AQ$49)*EnergyUseSteamPlant!AO$2)/10</f>
        <v>83.974965073149988</v>
      </c>
      <c r="AR17" s="35">
        <f>((PoundsSteamPerBldg!AR14/PoundsSteamPerBldg!AR$49)*EnergyUseSteamPlant!AP$2)/10</f>
        <v>125.91754816333165</v>
      </c>
      <c r="AS17" s="35">
        <f>((PoundsSteamPerBldg!AS14/PoundsSteamPerBldg!AS$49)*EnergyUseSteamPlant!AQ$2)/10</f>
        <v>123.61723412348726</v>
      </c>
      <c r="AT17" s="35">
        <f>((PoundsSteamPerBldg!AT14/PoundsSteamPerBldg!AT$49)*EnergyUseSteamPlant!AR$2)/10</f>
        <v>207.94850762635389</v>
      </c>
      <c r="AU17" s="35">
        <f>((PoundsSteamPerBldg!AU14/PoundsSteamPerBldg!AU$49)*EnergyUseSteamPlant!AS$2)/10</f>
        <v>198.23615034396616</v>
      </c>
      <c r="AV17" s="35">
        <f>((PoundsSteamPerBldg!AV14/PoundsSteamPerBldg!AV$49)*EnergyUseSteamPlant!AT$2)/10</f>
        <v>181.42178928661511</v>
      </c>
      <c r="AW17" s="35">
        <f>((PoundsSteamPerBldg!AW14/PoundsSteamPerBldg!AW$49)*EnergyUseSteamPlant!AU$2)/10</f>
        <v>45.935494643322265</v>
      </c>
      <c r="AX17" s="35">
        <f>((PoundsSteamPerBldg!AX14/PoundsSteamPerBldg!AX$49)*EnergyUseSteamPlant!AV$2)/10</f>
        <v>148.60609592262921</v>
      </c>
      <c r="AY17" s="35">
        <f>((PoundsSteamPerBldg!AY14/PoundsSteamPerBldg!AY$49)*EnergyUseSteamPlant!AW$2)/10</f>
        <v>104.22074168594077</v>
      </c>
    </row>
    <row r="18" spans="3:51" s="32" customFormat="1">
      <c r="C18" s="32" t="s">
        <v>56</v>
      </c>
      <c r="D18" s="35">
        <f>((PoundsSteamPerBldg!D15/PoundsSteamPerBldg!D$49)*EnergyUseSteamPlant!B$2)/10</f>
        <v>952.20796880644991</v>
      </c>
      <c r="E18" s="35">
        <f>((PoundsSteamPerBldg!E15/PoundsSteamPerBldg!E$49)*EnergyUseSteamPlant!C$2)/10</f>
        <v>881.15145586468373</v>
      </c>
      <c r="F18" s="35">
        <f>((PoundsSteamPerBldg!F15/PoundsSteamPerBldg!F$49)*EnergyUseSteamPlant!D$2)/10</f>
        <v>853.23122260314904</v>
      </c>
      <c r="G18" s="35">
        <f>((PoundsSteamPerBldg!G15/PoundsSteamPerBldg!G$49)*EnergyUseSteamPlant!E$2)/10</f>
        <v>1072.1145914294561</v>
      </c>
      <c r="H18" s="35">
        <f>((PoundsSteamPerBldg!H15/PoundsSteamPerBldg!H$49)*EnergyUseSteamPlant!F$2)/10</f>
        <v>1195.3475721178663</v>
      </c>
      <c r="I18" s="35">
        <f>((PoundsSteamPerBldg!I15/PoundsSteamPerBldg!I$49)*EnergyUseSteamPlant!G$2)/10</f>
        <v>1389.190118743506</v>
      </c>
      <c r="J18" s="35">
        <f>((PoundsSteamPerBldg!J15/PoundsSteamPerBldg!J$49)*EnergyUseSteamPlant!H$2)/10</f>
        <v>1309.3471186252555</v>
      </c>
      <c r="K18" s="35">
        <f>((PoundsSteamPerBldg!K15/PoundsSteamPerBldg!K$49)*EnergyUseSteamPlant!I$2)/10</f>
        <v>1098.114251927851</v>
      </c>
      <c r="L18" s="35">
        <f>((PoundsSteamPerBldg!L15/PoundsSteamPerBldg!L$49)*EnergyUseSteamPlant!J$2)/10</f>
        <v>1198.2158279330511</v>
      </c>
      <c r="M18" s="35">
        <f>((PoundsSteamPerBldg!M15/PoundsSteamPerBldg!M$49)*EnergyUseSteamPlant!K$2)/10</f>
        <v>1021.5056094374552</v>
      </c>
      <c r="N18" s="35">
        <f>((PoundsSteamPerBldg!N15/PoundsSteamPerBldg!N$49)*EnergyUseSteamPlant!L$2)/10</f>
        <v>1009.8886458156081</v>
      </c>
      <c r="O18" s="35">
        <f>((PoundsSteamPerBldg!O15/PoundsSteamPerBldg!O$49)*EnergyUseSteamPlant!M$2)/10</f>
        <v>949.96846162165343</v>
      </c>
      <c r="P18" s="35">
        <f>((PoundsSteamPerBldg!P15/PoundsSteamPerBldg!P$49)*EnergyUseSteamPlant!N$2)/10</f>
        <v>1009.2540025612403</v>
      </c>
      <c r="Q18" s="35">
        <f>((PoundsSteamPerBldg!Q15/PoundsSteamPerBldg!Q$49)*EnergyUseSteamPlant!O$2)/10</f>
        <v>754.57266418628592</v>
      </c>
      <c r="R18" s="35">
        <f>((PoundsSteamPerBldg!R15/PoundsSteamPerBldg!R$49)*EnergyUseSteamPlant!P$2)/10</f>
        <v>980.85846279706607</v>
      </c>
      <c r="S18" s="35">
        <f>((PoundsSteamPerBldg!S15/PoundsSteamPerBldg!S$49)*EnergyUseSteamPlant!Q$2)/10</f>
        <v>1153.9068013596145</v>
      </c>
      <c r="T18" s="35">
        <f>((PoundsSteamPerBldg!T15/PoundsSteamPerBldg!T$49)*EnergyUseSteamPlant!R$2)/10</f>
        <v>1194.7594251948624</v>
      </c>
      <c r="U18" s="35">
        <f>((PoundsSteamPerBldg!U15/PoundsSteamPerBldg!U$49)*EnergyUseSteamPlant!S$2)/10</f>
        <v>1336.076020808835</v>
      </c>
      <c r="V18" s="35">
        <f>((PoundsSteamPerBldg!V15/PoundsSteamPerBldg!V$49)*EnergyUseSteamPlant!T$2)/10</f>
        <v>1457.7333345325555</v>
      </c>
      <c r="W18" s="35">
        <f>((PoundsSteamPerBldg!W15/PoundsSteamPerBldg!W$49)*EnergyUseSteamPlant!U$2)/10</f>
        <v>1245.7242295122255</v>
      </c>
      <c r="X18" s="35">
        <f>((PoundsSteamPerBldg!X15/PoundsSteamPerBldg!X$49)*EnergyUseSteamPlant!V$2)/10</f>
        <v>1198.6640459887772</v>
      </c>
      <c r="Y18" s="35">
        <f>((PoundsSteamPerBldg!Y15/PoundsSteamPerBldg!Y$49)*EnergyUseSteamPlant!W$2)/10</f>
        <v>1164.5259862837381</v>
      </c>
      <c r="Z18" s="35">
        <f>((PoundsSteamPerBldg!Z15/PoundsSteamPerBldg!Z$49)*EnergyUseSteamPlant!X$2)/10</f>
        <v>1091.6299605366253</v>
      </c>
      <c r="AA18" s="35">
        <f>((PoundsSteamPerBldg!AA15/PoundsSteamPerBldg!AA$49)*EnergyUseSteamPlant!Y$2)/10</f>
        <v>1028.5262734351686</v>
      </c>
      <c r="AB18" s="35">
        <f>((PoundsSteamPerBldg!AB15/PoundsSteamPerBldg!AB$49)*EnergyUseSteamPlant!Z$2)/10</f>
        <v>1263.0508096108058</v>
      </c>
      <c r="AC18" s="35">
        <f>((PoundsSteamPerBldg!AC15/PoundsSteamPerBldg!AC$49)*EnergyUseSteamPlant!AA$2)/10</f>
        <v>988.72094057882691</v>
      </c>
      <c r="AD18" s="35">
        <f>((PoundsSteamPerBldg!AD15/PoundsSteamPerBldg!AD$49)*EnergyUseSteamPlant!AB$2)/10</f>
        <v>1103.2344845275115</v>
      </c>
      <c r="AE18" s="35">
        <f>((PoundsSteamPerBldg!AE15/PoundsSteamPerBldg!AE$49)*EnergyUseSteamPlant!AC$2)/10</f>
        <v>1401.4139211892616</v>
      </c>
      <c r="AF18" s="35">
        <f>((PoundsSteamPerBldg!AF15/PoundsSteamPerBldg!AF$49)*EnergyUseSteamPlant!AD$2)/10</f>
        <v>1365.5998040802983</v>
      </c>
      <c r="AG18" s="35">
        <f>((PoundsSteamPerBldg!AG15/PoundsSteamPerBldg!AG$49)*EnergyUseSteamPlant!AE$2)/10</f>
        <v>1458.2747713193928</v>
      </c>
      <c r="AH18" s="35">
        <f>((PoundsSteamPerBldg!AH15/PoundsSteamPerBldg!AH$49)*EnergyUseSteamPlant!AF$2)/10</f>
        <v>1404.8886174949412</v>
      </c>
      <c r="AI18" s="35">
        <f>((PoundsSteamPerBldg!AI15/PoundsSteamPerBldg!AI$49)*EnergyUseSteamPlant!AG$2)/10</f>
        <v>1348.199272820382</v>
      </c>
      <c r="AJ18" s="35">
        <f>((PoundsSteamPerBldg!AJ15/PoundsSteamPerBldg!AJ$49)*EnergyUseSteamPlant!AH$2)/10</f>
        <v>1256.3709142530347</v>
      </c>
      <c r="AK18" s="35">
        <f>((PoundsSteamPerBldg!AK15/PoundsSteamPerBldg!AK$49)*EnergyUseSteamPlant!AI$2)/10</f>
        <v>653.85264270760979</v>
      </c>
      <c r="AL18" s="35">
        <f>((PoundsSteamPerBldg!AL15/PoundsSteamPerBldg!AL$49)*EnergyUseSteamPlant!AJ$2)/10</f>
        <v>0</v>
      </c>
      <c r="AM18" s="35">
        <f>((PoundsSteamPerBldg!AM15/PoundsSteamPerBldg!AM$49)*EnergyUseSteamPlant!AK$2)/10</f>
        <v>883.76327877691142</v>
      </c>
      <c r="AN18" s="35">
        <f>((PoundsSteamPerBldg!AN15/PoundsSteamPerBldg!AN$49)*EnergyUseSteamPlant!AL$2)/10</f>
        <v>1085.6156546583034</v>
      </c>
      <c r="AO18" s="35">
        <f>((PoundsSteamPerBldg!AO15/PoundsSteamPerBldg!AO$49)*EnergyUseSteamPlant!AM$2)/10</f>
        <v>721.45597946896771</v>
      </c>
      <c r="AP18" s="35">
        <f>((PoundsSteamPerBldg!AP15/PoundsSteamPerBldg!AP$49)*EnergyUseSteamPlant!AN$2)/10</f>
        <v>1230.8926462137642</v>
      </c>
      <c r="AQ18" s="35">
        <f>((PoundsSteamPerBldg!AQ15/PoundsSteamPerBldg!AQ$49)*EnergyUseSteamPlant!AO$2)/10</f>
        <v>1222.8371310019152</v>
      </c>
      <c r="AR18" s="35">
        <f>((PoundsSteamPerBldg!AR15/PoundsSteamPerBldg!AR$49)*EnergyUseSteamPlant!AP$2)/10</f>
        <v>1351.7375841585499</v>
      </c>
      <c r="AS18" s="35">
        <f>((PoundsSteamPerBldg!AS15/PoundsSteamPerBldg!AS$49)*EnergyUseSteamPlant!AQ$2)/10</f>
        <v>1403.2964733384692</v>
      </c>
      <c r="AT18" s="35">
        <f>((PoundsSteamPerBldg!AT15/PoundsSteamPerBldg!AT$49)*EnergyUseSteamPlant!AR$2)/10</f>
        <v>0</v>
      </c>
      <c r="AU18" s="35">
        <f>((PoundsSteamPerBldg!AU15/PoundsSteamPerBldg!AU$49)*EnergyUseSteamPlant!AS$2)/10</f>
        <v>1031.1163299298726</v>
      </c>
      <c r="AV18" s="35">
        <f>((PoundsSteamPerBldg!AV15/PoundsSteamPerBldg!AV$49)*EnergyUseSteamPlant!AT$2)/10</f>
        <v>1165.8211040180263</v>
      </c>
      <c r="AW18" s="35">
        <f>((PoundsSteamPerBldg!AW15/PoundsSteamPerBldg!AW$49)*EnergyUseSteamPlant!AU$2)/10</f>
        <v>1193.0189612946083</v>
      </c>
      <c r="AX18" s="35">
        <f>((PoundsSteamPerBldg!AX15/PoundsSteamPerBldg!AX$49)*EnergyUseSteamPlant!AV$2)/10</f>
        <v>880.04619291348115</v>
      </c>
      <c r="AY18" s="35">
        <f>((PoundsSteamPerBldg!AY15/PoundsSteamPerBldg!AY$49)*EnergyUseSteamPlant!AW$2)/10</f>
        <v>842.26851635607818</v>
      </c>
    </row>
    <row r="19" spans="3:51" s="32" customFormat="1">
      <c r="C19" s="32" t="s">
        <v>89</v>
      </c>
      <c r="D19" s="35">
        <f>((PoundsSteamPerBldg!D16/PoundsSteamPerBldg!D$49)*EnergyUseSteamPlant!B$2)/10</f>
        <v>12.924576119959829</v>
      </c>
      <c r="E19" s="35">
        <f>((PoundsSteamPerBldg!E16/PoundsSteamPerBldg!E$49)*EnergyUseSteamPlant!C$2)/10</f>
        <v>10.211437833669617</v>
      </c>
      <c r="F19" s="35">
        <f>((PoundsSteamPerBldg!F16/PoundsSteamPerBldg!F$49)*EnergyUseSteamPlant!D$2)/10</f>
        <v>37.736842947837474</v>
      </c>
      <c r="G19" s="35">
        <f>((PoundsSteamPerBldg!G16/PoundsSteamPerBldg!G$49)*EnergyUseSteamPlant!E$2)/10</f>
        <v>111.86097025256211</v>
      </c>
      <c r="H19" s="35">
        <f>((PoundsSteamPerBldg!H16/PoundsSteamPerBldg!H$49)*EnergyUseSteamPlant!F$2)/10</f>
        <v>175.57992097099199</v>
      </c>
      <c r="I19" s="35">
        <f>((PoundsSteamPerBldg!I16/PoundsSteamPerBldg!I$49)*EnergyUseSteamPlant!G$2)/10</f>
        <v>190.91082114051511</v>
      </c>
      <c r="J19" s="35">
        <f>((PoundsSteamPerBldg!J16/PoundsSteamPerBldg!J$49)*EnergyUseSteamPlant!H$2)/10</f>
        <v>202.09081564129636</v>
      </c>
      <c r="K19" s="35">
        <f>((PoundsSteamPerBldg!K16/PoundsSteamPerBldg!K$49)*EnergyUseSteamPlant!I$2)/10</f>
        <v>178.85573011208592</v>
      </c>
      <c r="L19" s="35">
        <f>((PoundsSteamPerBldg!L16/PoundsSteamPerBldg!L$49)*EnergyUseSteamPlant!J$2)/10</f>
        <v>181.90998274249552</v>
      </c>
      <c r="M19" s="35">
        <f>((PoundsSteamPerBldg!M16/PoundsSteamPerBldg!M$49)*EnergyUseSteamPlant!K$2)/10</f>
        <v>120.54862368916072</v>
      </c>
      <c r="N19" s="35">
        <f>((PoundsSteamPerBldg!N16/PoundsSteamPerBldg!N$49)*EnergyUseSteamPlant!L$2)/10</f>
        <v>84.358529451076237</v>
      </c>
      <c r="O19" s="35">
        <f>((PoundsSteamPerBldg!O16/PoundsSteamPerBldg!O$49)*EnergyUseSteamPlant!M$2)/10</f>
        <v>71.877048500162218</v>
      </c>
      <c r="P19" s="35">
        <f>((PoundsSteamPerBldg!P16/PoundsSteamPerBldg!P$49)*EnergyUseSteamPlant!N$2)/10</f>
        <v>10.999147073380929</v>
      </c>
      <c r="Q19" s="35">
        <f>((PoundsSteamPerBldg!Q16/PoundsSteamPerBldg!Q$49)*EnergyUseSteamPlant!O$2)/10</f>
        <v>6.111130820167876</v>
      </c>
      <c r="R19" s="35">
        <f>((PoundsSteamPerBldg!R16/PoundsSteamPerBldg!R$49)*EnergyUseSteamPlant!P$2)/10</f>
        <v>41.264425840562488</v>
      </c>
      <c r="S19" s="35">
        <f>((PoundsSteamPerBldg!S16/PoundsSteamPerBldg!S$49)*EnergyUseSteamPlant!Q$2)/10</f>
        <v>106.86270928521783</v>
      </c>
      <c r="T19" s="35">
        <f>((PoundsSteamPerBldg!T16/PoundsSteamPerBldg!T$49)*EnergyUseSteamPlant!R$2)/10</f>
        <v>144.94269884526688</v>
      </c>
      <c r="U19" s="35">
        <f>((PoundsSteamPerBldg!U16/PoundsSteamPerBldg!U$49)*EnergyUseSteamPlant!S$2)/10</f>
        <v>167.64477177052612</v>
      </c>
      <c r="V19" s="35">
        <f>((PoundsSteamPerBldg!V16/PoundsSteamPerBldg!V$49)*EnergyUseSteamPlant!T$2)/10</f>
        <v>0</v>
      </c>
      <c r="W19" s="35">
        <f>((PoundsSteamPerBldg!W16/PoundsSteamPerBldg!W$49)*EnergyUseSteamPlant!U$2)/10</f>
        <v>0</v>
      </c>
      <c r="X19" s="35">
        <f>((PoundsSteamPerBldg!X16/PoundsSteamPerBldg!X$49)*EnergyUseSteamPlant!V$2)/10</f>
        <v>0</v>
      </c>
      <c r="Y19" s="35">
        <f>((PoundsSteamPerBldg!Y16/PoundsSteamPerBldg!Y$49)*EnergyUseSteamPlant!W$2)/10</f>
        <v>0</v>
      </c>
      <c r="Z19" s="35">
        <f>((PoundsSteamPerBldg!Z16/PoundsSteamPerBldg!Z$49)*EnergyUseSteamPlant!X$2)/10</f>
        <v>0</v>
      </c>
      <c r="AA19" s="35">
        <f>((PoundsSteamPerBldg!AA16/PoundsSteamPerBldg!AA$49)*EnergyUseSteamPlant!Y$2)/10</f>
        <v>0</v>
      </c>
      <c r="AB19" s="35">
        <f>((PoundsSteamPerBldg!AB16/PoundsSteamPerBldg!AB$49)*EnergyUseSteamPlant!Z$2)/10</f>
        <v>0</v>
      </c>
      <c r="AC19" s="35">
        <f>((PoundsSteamPerBldg!AC16/PoundsSteamPerBldg!AC$49)*EnergyUseSteamPlant!AA$2)/10</f>
        <v>0</v>
      </c>
      <c r="AD19" s="35">
        <f>((PoundsSteamPerBldg!AD16/PoundsSteamPerBldg!AD$49)*EnergyUseSteamPlant!AB$2)/10</f>
        <v>0</v>
      </c>
      <c r="AE19" s="35">
        <f>((PoundsSteamPerBldg!AE16/PoundsSteamPerBldg!AE$49)*EnergyUseSteamPlant!AC$2)/10</f>
        <v>0</v>
      </c>
      <c r="AF19" s="35">
        <f>((PoundsSteamPerBldg!AF16/PoundsSteamPerBldg!AF$49)*EnergyUseSteamPlant!AD$2)/10</f>
        <v>112.61501602814147</v>
      </c>
      <c r="AG19" s="35">
        <f>((PoundsSteamPerBldg!AG16/PoundsSteamPerBldg!AG$49)*EnergyUseSteamPlant!AE$2)/10</f>
        <v>196.30983054124147</v>
      </c>
      <c r="AH19" s="35">
        <f>((PoundsSteamPerBldg!AH16/PoundsSteamPerBldg!AH$49)*EnergyUseSteamPlant!AF$2)/10</f>
        <v>131.50973957710215</v>
      </c>
      <c r="AI19" s="35">
        <f>((PoundsSteamPerBldg!AI16/PoundsSteamPerBldg!AI$49)*EnergyUseSteamPlant!AG$2)/10</f>
        <v>136.11689420689655</v>
      </c>
      <c r="AJ19" s="35">
        <f>((PoundsSteamPerBldg!AJ16/PoundsSteamPerBldg!AJ$49)*EnergyUseSteamPlant!AH$2)/10</f>
        <v>80.906935555062532</v>
      </c>
      <c r="AK19" s="35">
        <f>((PoundsSteamPerBldg!AK16/PoundsSteamPerBldg!AK$49)*EnergyUseSteamPlant!AI$2)/10</f>
        <v>69.151269133753274</v>
      </c>
      <c r="AL19" s="35">
        <f>((PoundsSteamPerBldg!AL16/PoundsSteamPerBldg!AL$49)*EnergyUseSteamPlant!AJ$2)/10</f>
        <v>39.886191899542176</v>
      </c>
      <c r="AM19" s="35">
        <f>((PoundsSteamPerBldg!AM16/PoundsSteamPerBldg!AM$49)*EnergyUseSteamPlant!AK$2)/10</f>
        <v>42.891977796639431</v>
      </c>
      <c r="AN19" s="35">
        <f>((PoundsSteamPerBldg!AN16/PoundsSteamPerBldg!AN$49)*EnergyUseSteamPlant!AL$2)/10</f>
        <v>36.129303904934467</v>
      </c>
      <c r="AO19" s="35">
        <f>((PoundsSteamPerBldg!AO16/PoundsSteamPerBldg!AO$49)*EnergyUseSteamPlant!AM$2)/10</f>
        <v>19.53224957340673</v>
      </c>
      <c r="AP19" s="35">
        <f>((PoundsSteamPerBldg!AP16/PoundsSteamPerBldg!AP$49)*EnergyUseSteamPlant!AN$2)/10</f>
        <v>32.476244253354018</v>
      </c>
      <c r="AQ19" s="35">
        <f>((PoundsSteamPerBldg!AQ16/PoundsSteamPerBldg!AQ$49)*EnergyUseSteamPlant!AO$2)/10</f>
        <v>36.881533228975613</v>
      </c>
      <c r="AR19" s="35">
        <f>((PoundsSteamPerBldg!AR16/PoundsSteamPerBldg!AR$49)*EnergyUseSteamPlant!AP$2)/10</f>
        <v>102.38138120590453</v>
      </c>
      <c r="AS19" s="35">
        <f>((PoundsSteamPerBldg!AS16/PoundsSteamPerBldg!AS$49)*EnergyUseSteamPlant!AQ$2)/10</f>
        <v>111.48884092822405</v>
      </c>
      <c r="AT19" s="35">
        <f>((PoundsSteamPerBldg!AT16/PoundsSteamPerBldg!AT$49)*EnergyUseSteamPlant!AR$2)/10</f>
        <v>109.10583126981405</v>
      </c>
      <c r="AU19" s="35">
        <f>((PoundsSteamPerBldg!AU16/PoundsSteamPerBldg!AU$49)*EnergyUseSteamPlant!AS$2)/10</f>
        <v>66.439418354908838</v>
      </c>
      <c r="AV19" s="35">
        <f>((PoundsSteamPerBldg!AV16/PoundsSteamPerBldg!AV$49)*EnergyUseSteamPlant!AT$2)/10</f>
        <v>58.130898643414355</v>
      </c>
      <c r="AW19" s="35">
        <f>((PoundsSteamPerBldg!AW16/PoundsSteamPerBldg!AW$49)*EnergyUseSteamPlant!AU$2)/10</f>
        <v>56.872672792607354</v>
      </c>
      <c r="AX19" s="35">
        <f>((PoundsSteamPerBldg!AX16/PoundsSteamPerBldg!AX$49)*EnergyUseSteamPlant!AV$2)/10</f>
        <v>24.85181938906798</v>
      </c>
      <c r="AY19" s="35">
        <f>((PoundsSteamPerBldg!AY16/PoundsSteamPerBldg!AY$49)*EnergyUseSteamPlant!AW$2)/10</f>
        <v>18.448808290772948</v>
      </c>
    </row>
    <row r="20" spans="3:51" s="32" customFormat="1">
      <c r="C20" t="s">
        <v>118</v>
      </c>
      <c r="D20" s="35">
        <f>((PoundsSteamPerBldg!D17/PoundsSteamPerBldg!D$49)*EnergyUseSteamPlant!B$2)/10</f>
        <v>76.326236928896634</v>
      </c>
      <c r="E20" s="35">
        <f>((PoundsSteamPerBldg!E17/PoundsSteamPerBldg!E$49)*EnergyUseSteamPlant!C$2)/10</f>
        <v>54.222844815384519</v>
      </c>
      <c r="F20" s="35">
        <f>((PoundsSteamPerBldg!F17/PoundsSteamPerBldg!F$49)*EnergyUseSteamPlant!D$2)/10</f>
        <v>53.536205434551675</v>
      </c>
      <c r="G20" s="35">
        <f>((PoundsSteamPerBldg!G17/PoundsSteamPerBldg!G$49)*EnergyUseSteamPlant!E$2)/10</f>
        <v>124.98206305432511</v>
      </c>
      <c r="H20" s="35">
        <f>((PoundsSteamPerBldg!H17/PoundsSteamPerBldg!H$49)*EnergyUseSteamPlant!F$2)/10</f>
        <v>292.2137349392745</v>
      </c>
      <c r="I20" s="35">
        <f>((PoundsSteamPerBldg!I17/PoundsSteamPerBldg!I$49)*EnergyUseSteamPlant!G$2)/10</f>
        <v>399.18736322451826</v>
      </c>
      <c r="J20" s="35">
        <f>((PoundsSteamPerBldg!J17/PoundsSteamPerBldg!J$49)*EnergyUseSteamPlant!H$2)/10</f>
        <v>418.67386838347056</v>
      </c>
      <c r="K20" s="35">
        <f>((PoundsSteamPerBldg!K17/PoundsSteamPerBldg!K$49)*EnergyUseSteamPlant!I$2)/10</f>
        <v>325.42445978405334</v>
      </c>
      <c r="L20" s="35">
        <f>((PoundsSteamPerBldg!L17/PoundsSteamPerBldg!L$49)*EnergyUseSteamPlant!J$2)/10</f>
        <v>333.4463096073664</v>
      </c>
      <c r="M20" s="35">
        <f>((PoundsSteamPerBldg!M17/PoundsSteamPerBldg!M$49)*EnergyUseSteamPlant!K$2)/10</f>
        <v>211.0450864261565</v>
      </c>
      <c r="N20" s="35">
        <f>((PoundsSteamPerBldg!N17/PoundsSteamPerBldg!N$49)*EnergyUseSteamPlant!L$2)/10</f>
        <v>149.73804300004201</v>
      </c>
      <c r="O20" s="35">
        <f>((PoundsSteamPerBldg!O17/PoundsSteamPerBldg!O$49)*EnergyUseSteamPlant!M$2)/10</f>
        <v>106.92834403358536</v>
      </c>
      <c r="P20" s="35">
        <f>((PoundsSteamPerBldg!P17/PoundsSteamPerBldg!P$49)*EnergyUseSteamPlant!N$2)/10</f>
        <v>85.40790697578268</v>
      </c>
      <c r="Q20" s="35">
        <f>((PoundsSteamPerBldg!Q17/PoundsSteamPerBldg!Q$49)*EnergyUseSteamPlant!O$2)/10</f>
        <v>51.624904441383862</v>
      </c>
      <c r="R20" s="35">
        <f>((PoundsSteamPerBldg!R17/PoundsSteamPerBldg!R$49)*EnergyUseSteamPlant!P$2)/10</f>
        <v>80.812272857057721</v>
      </c>
      <c r="S20" s="35">
        <f>((PoundsSteamPerBldg!S17/PoundsSteamPerBldg!S$49)*EnergyUseSteamPlant!Q$2)/10</f>
        <v>213.63772735346137</v>
      </c>
      <c r="T20" s="35">
        <f>((PoundsSteamPerBldg!T17/PoundsSteamPerBldg!T$49)*EnergyUseSteamPlant!R$2)/10</f>
        <v>284.17651943376353</v>
      </c>
      <c r="U20" s="35">
        <f>((PoundsSteamPerBldg!U17/PoundsSteamPerBldg!U$49)*EnergyUseSteamPlant!S$2)/10</f>
        <v>437.63969285449321</v>
      </c>
      <c r="V20" s="35">
        <f>((PoundsSteamPerBldg!V17/PoundsSteamPerBldg!V$49)*EnergyUseSteamPlant!T$2)/10</f>
        <v>502.0543499380903</v>
      </c>
      <c r="W20" s="35">
        <f>((PoundsSteamPerBldg!W17/PoundsSteamPerBldg!W$49)*EnergyUseSteamPlant!U$2)/10</f>
        <v>345.45620852159789</v>
      </c>
      <c r="X20" s="35">
        <f>((PoundsSteamPerBldg!X17/PoundsSteamPerBldg!X$49)*EnergyUseSteamPlant!V$2)/10</f>
        <v>314.85151179676359</v>
      </c>
      <c r="Y20" s="35">
        <f>((PoundsSteamPerBldg!Y17/PoundsSteamPerBldg!Y$49)*EnergyUseSteamPlant!W$2)/10</f>
        <v>264.18567045516318</v>
      </c>
      <c r="Z20" s="35">
        <f>((PoundsSteamPerBldg!Z17/PoundsSteamPerBldg!Z$49)*EnergyUseSteamPlant!X$2)/10</f>
        <v>130.57581934614743</v>
      </c>
      <c r="AA20" s="35">
        <f>((PoundsSteamPerBldg!AA17/PoundsSteamPerBldg!AA$49)*EnergyUseSteamPlant!Y$2)/10</f>
        <v>81.533319019893625</v>
      </c>
      <c r="AB20" s="35">
        <f>((PoundsSteamPerBldg!AB17/PoundsSteamPerBldg!AB$49)*EnergyUseSteamPlant!Z$2)/10</f>
        <v>96.590966666248505</v>
      </c>
      <c r="AC20" s="35">
        <f>((PoundsSteamPerBldg!AC17/PoundsSteamPerBldg!AC$49)*EnergyUseSteamPlant!AA$2)/10</f>
        <v>61.16526281291101</v>
      </c>
      <c r="AD20" s="35">
        <f>((PoundsSteamPerBldg!AD17/PoundsSteamPerBldg!AD$49)*EnergyUseSteamPlant!AB$2)/10</f>
        <v>134.72314934968921</v>
      </c>
      <c r="AE20" s="35">
        <f>((PoundsSteamPerBldg!AE17/PoundsSteamPerBldg!AE$49)*EnergyUseSteamPlant!AC$2)/10</f>
        <v>330.4423857732271</v>
      </c>
      <c r="AF20" s="35">
        <f>((PoundsSteamPerBldg!AF17/PoundsSteamPerBldg!AF$49)*EnergyUseSteamPlant!AD$2)/10</f>
        <v>385.40534039016813</v>
      </c>
      <c r="AG20" s="35">
        <f>((PoundsSteamPerBldg!AG17/PoundsSteamPerBldg!AG$49)*EnergyUseSteamPlant!AE$2)/10</f>
        <v>546.98214411957531</v>
      </c>
      <c r="AH20" s="35">
        <f>((PoundsSteamPerBldg!AH17/PoundsSteamPerBldg!AH$49)*EnergyUseSteamPlant!AF$2)/10</f>
        <v>422.69579157808505</v>
      </c>
      <c r="AI20" s="35">
        <f>((PoundsSteamPerBldg!AI17/PoundsSteamPerBldg!AI$49)*EnergyUseSteamPlant!AG$2)/10</f>
        <v>474.90102864872125</v>
      </c>
      <c r="AJ20" s="35">
        <f>((PoundsSteamPerBldg!AJ17/PoundsSteamPerBldg!AJ$49)*EnergyUseSteamPlant!AH$2)/10</f>
        <v>303.46353301120251</v>
      </c>
      <c r="AK20" s="35">
        <f>((PoundsSteamPerBldg!AK17/PoundsSteamPerBldg!AK$49)*EnergyUseSteamPlant!AI$2)/10</f>
        <v>224.74162468469817</v>
      </c>
      <c r="AL20" s="35">
        <f>((PoundsSteamPerBldg!AL17/PoundsSteamPerBldg!AL$49)*EnergyUseSteamPlant!AJ$2)/10</f>
        <v>136.87065316496205</v>
      </c>
      <c r="AM20" s="35">
        <f>((PoundsSteamPerBldg!AM17/PoundsSteamPerBldg!AM$49)*EnergyUseSteamPlant!AK$2)/10</f>
        <v>95.682104315580261</v>
      </c>
      <c r="AN20" s="35">
        <f>((PoundsSteamPerBldg!AN17/PoundsSteamPerBldg!AN$49)*EnergyUseSteamPlant!AL$2)/10</f>
        <v>67.375324475621341</v>
      </c>
      <c r="AO20" s="35">
        <f>((PoundsSteamPerBldg!AO17/PoundsSteamPerBldg!AO$49)*EnergyUseSteamPlant!AM$2)/10</f>
        <v>38.227532700258521</v>
      </c>
      <c r="AP20" s="35">
        <f>((PoundsSteamPerBldg!AP17/PoundsSteamPerBldg!AP$49)*EnergyUseSteamPlant!AN$2)/10</f>
        <v>80.246155074472824</v>
      </c>
      <c r="AQ20" s="35">
        <f>((PoundsSteamPerBldg!AQ17/PoundsSteamPerBldg!AQ$49)*EnergyUseSteamPlant!AO$2)/10</f>
        <v>140.88004887923194</v>
      </c>
      <c r="AR20" s="35">
        <f>((PoundsSteamPerBldg!AR17/PoundsSteamPerBldg!AR$49)*EnergyUseSteamPlant!AP$2)/10</f>
        <v>258.91113736070969</v>
      </c>
      <c r="AS20" s="35">
        <f>((PoundsSteamPerBldg!AS17/PoundsSteamPerBldg!AS$49)*EnergyUseSteamPlant!AQ$2)/10</f>
        <v>269.96816369952916</v>
      </c>
      <c r="AT20" s="35">
        <f>((PoundsSteamPerBldg!AT17/PoundsSteamPerBldg!AT$49)*EnergyUseSteamPlant!AR$2)/10</f>
        <v>254.68266428623511</v>
      </c>
      <c r="AU20" s="35">
        <f>((PoundsSteamPerBldg!AU17/PoundsSteamPerBldg!AU$49)*EnergyUseSteamPlant!AS$2)/10</f>
        <v>171.08017027875889</v>
      </c>
      <c r="AV20" s="35">
        <f>((PoundsSteamPerBldg!AV17/PoundsSteamPerBldg!AV$49)*EnergyUseSteamPlant!AT$2)/10</f>
        <v>158.72305743537714</v>
      </c>
      <c r="AW20" s="35">
        <f>((PoundsSteamPerBldg!AW17/PoundsSteamPerBldg!AW$49)*EnergyUseSteamPlant!AU$2)/10</f>
        <v>143.20018320850724</v>
      </c>
      <c r="AX20" s="35">
        <f>((PoundsSteamPerBldg!AX17/PoundsSteamPerBldg!AX$49)*EnergyUseSteamPlant!AV$2)/10</f>
        <v>73.796013746790123</v>
      </c>
      <c r="AY20" s="35">
        <f>((PoundsSteamPerBldg!AY17/PoundsSteamPerBldg!AY$49)*EnergyUseSteamPlant!AW$2)/10</f>
        <v>56.822329535580671</v>
      </c>
    </row>
    <row r="21" spans="3:51" s="32" customFormat="1">
      <c r="C21" t="s">
        <v>119</v>
      </c>
      <c r="D21" s="40" t="s">
        <v>139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</row>
    <row r="22" spans="3:51" s="32" customFormat="1">
      <c r="C22" s="32" t="s">
        <v>58</v>
      </c>
      <c r="D22" s="35">
        <f>((PoundsSteamPerBldg!D18/PoundsSteamPerBldg!D$49)*EnergyUseSteamPlant!B$2)/10</f>
        <v>52.855919073260921</v>
      </c>
      <c r="E22" s="35">
        <f>((PoundsSteamPerBldg!E18/PoundsSteamPerBldg!E$49)*EnergyUseSteamPlant!C$2)/10</f>
        <v>43.428838407781114</v>
      </c>
      <c r="F22" s="35">
        <f>((PoundsSteamPerBldg!F18/PoundsSteamPerBldg!F$49)*EnergyUseSteamPlant!D$2)/10</f>
        <v>76.020755233857557</v>
      </c>
      <c r="G22" s="35">
        <f>((PoundsSteamPerBldg!G18/PoundsSteamPerBldg!G$49)*EnergyUseSteamPlant!E$2)/10</f>
        <v>212.23114629483993</v>
      </c>
      <c r="H22" s="35">
        <f>((PoundsSteamPerBldg!H18/PoundsSteamPerBldg!H$49)*EnergyUseSteamPlant!F$2)/10</f>
        <v>330.99232555734909</v>
      </c>
      <c r="I22" s="35">
        <f>((PoundsSteamPerBldg!I18/PoundsSteamPerBldg!I$49)*EnergyUseSteamPlant!G$2)/10</f>
        <v>423.82897370469044</v>
      </c>
      <c r="J22" s="35">
        <f>((PoundsSteamPerBldg!J18/PoundsSteamPerBldg!J$49)*EnergyUseSteamPlant!H$2)/10</f>
        <v>533.94641140680994</v>
      </c>
      <c r="K22" s="35">
        <f>((PoundsSteamPerBldg!K18/PoundsSteamPerBldg!K$49)*EnergyUseSteamPlant!I$2)/10</f>
        <v>346.02455276435307</v>
      </c>
      <c r="L22" s="35">
        <f>((PoundsSteamPerBldg!L18/PoundsSteamPerBldg!L$49)*EnergyUseSteamPlant!J$2)/10</f>
        <v>362.75771741058236</v>
      </c>
      <c r="M22" s="35">
        <f>((PoundsSteamPerBldg!M18/PoundsSteamPerBldg!M$49)*EnergyUseSteamPlant!K$2)/10</f>
        <v>237.38837595467407</v>
      </c>
      <c r="N22" s="35">
        <f>((PoundsSteamPerBldg!N18/PoundsSteamPerBldg!N$49)*EnergyUseSteamPlant!L$2)/10</f>
        <v>166.71114665233588</v>
      </c>
      <c r="O22" s="35">
        <f>((PoundsSteamPerBldg!O18/PoundsSteamPerBldg!O$49)*EnergyUseSteamPlant!M$2)/10</f>
        <v>148.7317957743017</v>
      </c>
      <c r="P22" s="35">
        <f>((PoundsSteamPerBldg!P18/PoundsSteamPerBldg!P$49)*EnergyUseSteamPlant!N$2)/10</f>
        <v>75.5956336784824</v>
      </c>
      <c r="Q22" s="35">
        <f>((PoundsSteamPerBldg!Q18/PoundsSteamPerBldg!Q$49)*EnergyUseSteamPlant!O$2)/10</f>
        <v>47.473947657873609</v>
      </c>
      <c r="R22" s="35">
        <f>((PoundsSteamPerBldg!R18/PoundsSteamPerBldg!R$49)*EnergyUseSteamPlant!P$2)/10</f>
        <v>103.76652457423616</v>
      </c>
      <c r="S22" s="35">
        <f>((PoundsSteamPerBldg!S18/PoundsSteamPerBldg!S$49)*EnergyUseSteamPlant!Q$2)/10</f>
        <v>239.27644691630115</v>
      </c>
      <c r="T22" s="35">
        <f>((PoundsSteamPerBldg!T18/PoundsSteamPerBldg!T$49)*EnergyUseSteamPlant!R$2)/10</f>
        <v>292.82395585020714</v>
      </c>
      <c r="U22" s="35">
        <f>((PoundsSteamPerBldg!U18/PoundsSteamPerBldg!U$49)*EnergyUseSteamPlant!S$2)/10</f>
        <v>357.22014008543698</v>
      </c>
      <c r="V22" s="35">
        <f>((PoundsSteamPerBldg!V18/PoundsSteamPerBldg!V$49)*EnergyUseSteamPlant!T$2)/10</f>
        <v>280.71926799575618</v>
      </c>
      <c r="W22" s="35">
        <f>((PoundsSteamPerBldg!W18/PoundsSteamPerBldg!W$49)*EnergyUseSteamPlant!U$2)/10</f>
        <v>180.0736222638416</v>
      </c>
      <c r="X22" s="35">
        <f>((PoundsSteamPerBldg!X18/PoundsSteamPerBldg!X$49)*EnergyUseSteamPlant!V$2)/10</f>
        <v>170.49349453455167</v>
      </c>
      <c r="Y22" s="35">
        <f>((PoundsSteamPerBldg!Y18/PoundsSteamPerBldg!Y$49)*EnergyUseSteamPlant!W$2)/10</f>
        <v>137.5579343127807</v>
      </c>
      <c r="Z22" s="35">
        <f>((PoundsSteamPerBldg!Z18/PoundsSteamPerBldg!Z$49)*EnergyUseSteamPlant!X$2)/10</f>
        <v>88.889117016977238</v>
      </c>
      <c r="AA22" s="35">
        <f>((PoundsSteamPerBldg!AA18/PoundsSteamPerBldg!AA$49)*EnergyUseSteamPlant!Y$2)/10</f>
        <v>53.154790728410511</v>
      </c>
      <c r="AB22" s="35">
        <f>((PoundsSteamPerBldg!AB18/PoundsSteamPerBldg!AB$49)*EnergyUseSteamPlant!Z$2)/10</f>
        <v>4.4745329911965328</v>
      </c>
      <c r="AC22" s="35">
        <f>((PoundsSteamPerBldg!AC18/PoundsSteamPerBldg!AC$49)*EnergyUseSteamPlant!AA$2)/10</f>
        <v>36.443323468554738</v>
      </c>
      <c r="AD22" s="35">
        <f>((PoundsSteamPerBldg!AD18/PoundsSteamPerBldg!AD$49)*EnergyUseSteamPlant!AB$2)/10</f>
        <v>139.58235691015216</v>
      </c>
      <c r="AE22" s="35">
        <f>((PoundsSteamPerBldg!AE18/PoundsSteamPerBldg!AE$49)*EnergyUseSteamPlant!AC$2)/10</f>
        <v>321.99983005400861</v>
      </c>
      <c r="AF22" s="35">
        <f>((PoundsSteamPerBldg!AF18/PoundsSteamPerBldg!AF$49)*EnergyUseSteamPlant!AD$2)/10</f>
        <v>379.85753732392618</v>
      </c>
      <c r="AG22" s="35">
        <f>((PoundsSteamPerBldg!AG18/PoundsSteamPerBldg!AG$49)*EnergyUseSteamPlant!AE$2)/10</f>
        <v>553.23786214411678</v>
      </c>
      <c r="AH22" s="35">
        <f>((PoundsSteamPerBldg!AH18/PoundsSteamPerBldg!AH$49)*EnergyUseSteamPlant!AF$2)/10</f>
        <v>354.49784682071578</v>
      </c>
      <c r="AI22" s="35">
        <f>((PoundsSteamPerBldg!AI18/PoundsSteamPerBldg!AI$49)*EnergyUseSteamPlant!AG$2)/10</f>
        <v>384.70581218826351</v>
      </c>
      <c r="AJ22" s="35">
        <f>((PoundsSteamPerBldg!AJ18/PoundsSteamPerBldg!AJ$49)*EnergyUseSteamPlant!AH$2)/10</f>
        <v>241.15768967223818</v>
      </c>
      <c r="AK22" s="35">
        <f>((PoundsSteamPerBldg!AK18/PoundsSteamPerBldg!AK$49)*EnergyUseSteamPlant!AI$2)/10</f>
        <v>197.94173326277411</v>
      </c>
      <c r="AL22" s="35">
        <f>((PoundsSteamPerBldg!AL18/PoundsSteamPerBldg!AL$49)*EnergyUseSteamPlant!AJ$2)/10</f>
        <v>136.20455109583142</v>
      </c>
      <c r="AM22" s="35">
        <f>((PoundsSteamPerBldg!AM18/PoundsSteamPerBldg!AM$49)*EnergyUseSteamPlant!AK$2)/10</f>
        <v>99.594229762966066</v>
      </c>
      <c r="AN22" s="35">
        <f>((PoundsSteamPerBldg!AN18/PoundsSteamPerBldg!AN$49)*EnergyUseSteamPlant!AL$2)/10</f>
        <v>66.419646114265007</v>
      </c>
      <c r="AO22" s="35">
        <f>((PoundsSteamPerBldg!AO18/PoundsSteamPerBldg!AO$49)*EnergyUseSteamPlant!AM$2)/10</f>
        <v>40.319948816645841</v>
      </c>
      <c r="AP22" s="35">
        <f>((PoundsSteamPerBldg!AP18/PoundsSteamPerBldg!AP$49)*EnergyUseSteamPlant!AN$2)/10</f>
        <v>187.10641645043071</v>
      </c>
      <c r="AQ22" s="35">
        <f>((PoundsSteamPerBldg!AQ18/PoundsSteamPerBldg!AQ$49)*EnergyUseSteamPlant!AO$2)/10</f>
        <v>167.67604375319644</v>
      </c>
      <c r="AR22" s="35">
        <f>((PoundsSteamPerBldg!AR18/PoundsSteamPerBldg!AR$49)*EnergyUseSteamPlant!AP$2)/10</f>
        <v>346.64993926024266</v>
      </c>
      <c r="AS22" s="35">
        <f>((PoundsSteamPerBldg!AS18/PoundsSteamPerBldg!AS$49)*EnergyUseSteamPlant!AQ$2)/10</f>
        <v>321.50078350635272</v>
      </c>
      <c r="AT22" s="35">
        <f>((PoundsSteamPerBldg!AT18/PoundsSteamPerBldg!AT$49)*EnergyUseSteamPlant!AR$2)/10</f>
        <v>329.01876502794272</v>
      </c>
      <c r="AU22" s="35">
        <f>((PoundsSteamPerBldg!AU18/PoundsSteamPerBldg!AU$49)*EnergyUseSteamPlant!AS$2)/10</f>
        <v>223.89071676904405</v>
      </c>
      <c r="AV22" s="35">
        <f>((PoundsSteamPerBldg!AV18/PoundsSteamPerBldg!AV$49)*EnergyUseSteamPlant!AT$2)/10</f>
        <v>214.93603187184891</v>
      </c>
      <c r="AW22" s="35">
        <f>((PoundsSteamPerBldg!AW18/PoundsSteamPerBldg!AW$49)*EnergyUseSteamPlant!AU$2)/10</f>
        <v>215.60636134535099</v>
      </c>
      <c r="AX22" s="35">
        <f>((PoundsSteamPerBldg!AX18/PoundsSteamPerBldg!AX$49)*EnergyUseSteamPlant!AV$2)/10</f>
        <v>96.0197557336366</v>
      </c>
      <c r="AY22" s="35">
        <f>((PoundsSteamPerBldg!AY18/PoundsSteamPerBldg!AY$49)*EnergyUseSteamPlant!AW$2)/10</f>
        <v>22.630538170014816</v>
      </c>
    </row>
    <row r="23" spans="3:51" s="32" customFormat="1">
      <c r="C23" s="32" t="s">
        <v>59</v>
      </c>
      <c r="D23" s="35">
        <f>((PoundsSteamPerBldg!D19/PoundsSteamPerBldg!D$49)*EnergyUseSteamPlant!B$2)/10</f>
        <v>97.6975832689877</v>
      </c>
      <c r="E23" s="35">
        <f>((PoundsSteamPerBldg!E19/PoundsSteamPerBldg!E$49)*EnergyUseSteamPlant!C$2)/10</f>
        <v>58.586613189945162</v>
      </c>
      <c r="F23" s="35">
        <f>((PoundsSteamPerBldg!F19/PoundsSteamPerBldg!F$49)*EnergyUseSteamPlant!D$2)/10</f>
        <v>119.37052959144879</v>
      </c>
      <c r="G23" s="35">
        <f>((PoundsSteamPerBldg!G19/PoundsSteamPerBldg!G$49)*EnergyUseSteamPlant!E$2)/10</f>
        <v>346.97251402091337</v>
      </c>
      <c r="H23" s="35">
        <f>((PoundsSteamPerBldg!H19/PoundsSteamPerBldg!H$49)*EnergyUseSteamPlant!F$2)/10</f>
        <v>550.27405132679189</v>
      </c>
      <c r="I23" s="35">
        <f>((PoundsSteamPerBldg!I19/PoundsSteamPerBldg!I$49)*EnergyUseSteamPlant!G$2)/10</f>
        <v>651.24256269026489</v>
      </c>
      <c r="J23" s="35">
        <f>((PoundsSteamPerBldg!J19/PoundsSteamPerBldg!J$49)*EnergyUseSteamPlant!H$2)/10</f>
        <v>698.82939592612479</v>
      </c>
      <c r="K23" s="35">
        <f>((PoundsSteamPerBldg!K19/PoundsSteamPerBldg!K$49)*EnergyUseSteamPlant!I$2)/10</f>
        <v>559.78751866636674</v>
      </c>
      <c r="L23" s="35">
        <f>((PoundsSteamPerBldg!L19/PoundsSteamPerBldg!L$49)*EnergyUseSteamPlant!J$2)/10</f>
        <v>596.85063680840699</v>
      </c>
      <c r="M23" s="35">
        <f>((PoundsSteamPerBldg!M19/PoundsSteamPerBldg!M$49)*EnergyUseSteamPlant!K$2)/10</f>
        <v>321.76727670352312</v>
      </c>
      <c r="N23" s="35">
        <f>((PoundsSteamPerBldg!N19/PoundsSteamPerBldg!N$49)*EnergyUseSteamPlant!L$2)/10</f>
        <v>268.7889103516635</v>
      </c>
      <c r="O23" s="35">
        <f>((PoundsSteamPerBldg!O19/PoundsSteamPerBldg!O$49)*EnergyUseSteamPlant!M$2)/10</f>
        <v>205.20332746703895</v>
      </c>
      <c r="P23" s="35">
        <f>((PoundsSteamPerBldg!P19/PoundsSteamPerBldg!P$49)*EnergyUseSteamPlant!N$2)/10</f>
        <v>161.64985805708127</v>
      </c>
      <c r="Q23" s="35">
        <f>((PoundsSteamPerBldg!Q19/PoundsSteamPerBldg!Q$49)*EnergyUseSteamPlant!O$2)/10</f>
        <v>44.025299219048165</v>
      </c>
      <c r="R23" s="35">
        <f>((PoundsSteamPerBldg!R19/PoundsSteamPerBldg!R$49)*EnergyUseSteamPlant!P$2)/10</f>
        <v>129.27568430863096</v>
      </c>
      <c r="S23" s="35">
        <f>((PoundsSteamPerBldg!S19/PoundsSteamPerBldg!S$49)*EnergyUseSteamPlant!Q$2)/10</f>
        <v>319.19602978618758</v>
      </c>
      <c r="T23" s="35">
        <f>((PoundsSteamPerBldg!T19/PoundsSteamPerBldg!T$49)*EnergyUseSteamPlant!R$2)/10</f>
        <v>435.28794724017689</v>
      </c>
      <c r="U23" s="35">
        <f>((PoundsSteamPerBldg!U19/PoundsSteamPerBldg!U$49)*EnergyUseSteamPlant!S$2)/10</f>
        <v>570.85839972209601</v>
      </c>
      <c r="V23" s="35">
        <f>((PoundsSteamPerBldg!V19/PoundsSteamPerBldg!V$49)*EnergyUseSteamPlant!T$2)/10</f>
        <v>701.65576186935834</v>
      </c>
      <c r="W23" s="35">
        <f>((PoundsSteamPerBldg!W19/PoundsSteamPerBldg!W$49)*EnergyUseSteamPlant!U$2)/10</f>
        <v>185.81213443578716</v>
      </c>
      <c r="X23" s="35">
        <f>((PoundsSteamPerBldg!X19/PoundsSteamPerBldg!X$49)*EnergyUseSteamPlant!V$2)/10</f>
        <v>444.50011471474409</v>
      </c>
      <c r="Y23" s="35">
        <f>((PoundsSteamPerBldg!Y19/PoundsSteamPerBldg!Y$49)*EnergyUseSteamPlant!W$2)/10</f>
        <v>357.27416837604977</v>
      </c>
      <c r="Z23" s="35">
        <f>((PoundsSteamPerBldg!Z19/PoundsSteamPerBldg!Z$49)*EnergyUseSteamPlant!X$2)/10</f>
        <v>238.41750580639209</v>
      </c>
      <c r="AA23" s="35">
        <f>((PoundsSteamPerBldg!AA19/PoundsSteamPerBldg!AA$49)*EnergyUseSteamPlant!Y$2)/10</f>
        <v>151.00210019469893</v>
      </c>
      <c r="AB23" s="35">
        <f>((PoundsSteamPerBldg!AB19/PoundsSteamPerBldg!AB$49)*EnergyUseSteamPlant!Z$2)/10</f>
        <v>103.61089267638917</v>
      </c>
      <c r="AC23" s="35">
        <f>((PoundsSteamPerBldg!AC19/PoundsSteamPerBldg!AC$49)*EnergyUseSteamPlant!AA$2)/10</f>
        <v>33.871928510350841</v>
      </c>
      <c r="AD23" s="35">
        <f>((PoundsSteamPerBldg!AD19/PoundsSteamPerBldg!AD$49)*EnergyUseSteamPlant!AB$2)/10</f>
        <v>180.73660547556648</v>
      </c>
      <c r="AE23" s="35">
        <f>((PoundsSteamPerBldg!AE19/PoundsSteamPerBldg!AE$49)*EnergyUseSteamPlant!AC$2)/10</f>
        <v>425.76399848380731</v>
      </c>
      <c r="AF23" s="35">
        <f>((PoundsSteamPerBldg!AF19/PoundsSteamPerBldg!AF$49)*EnergyUseSteamPlant!AD$2)/10</f>
        <v>526.77198046452247</v>
      </c>
      <c r="AG23" s="35">
        <f>((PoundsSteamPerBldg!AG19/PoundsSteamPerBldg!AG$49)*EnergyUseSteamPlant!AE$2)/10</f>
        <v>754.47715154146977</v>
      </c>
      <c r="AH23" s="35">
        <f>((PoundsSteamPerBldg!AH19/PoundsSteamPerBldg!AH$49)*EnergyUseSteamPlant!AF$2)/10</f>
        <v>609.07064076882671</v>
      </c>
      <c r="AI23" s="35">
        <f>((PoundsSteamPerBldg!AI19/PoundsSteamPerBldg!AI$49)*EnergyUseSteamPlant!AG$2)/10</f>
        <v>652.46915812849988</v>
      </c>
      <c r="AJ23" s="35">
        <f>((PoundsSteamPerBldg!AJ19/PoundsSteamPerBldg!AJ$49)*EnergyUseSteamPlant!AH$2)/10</f>
        <v>407.7234364409295</v>
      </c>
      <c r="AK23" s="35">
        <f>((PoundsSteamPerBldg!AK19/PoundsSteamPerBldg!AK$49)*EnergyUseSteamPlant!AI$2)/10</f>
        <v>405.51417197415111</v>
      </c>
      <c r="AL23" s="35">
        <f>((PoundsSteamPerBldg!AL19/PoundsSteamPerBldg!AL$49)*EnergyUseSteamPlant!AJ$2)/10</f>
        <v>188.9465129295948</v>
      </c>
      <c r="AM23" s="35">
        <f>((PoundsSteamPerBldg!AM19/PoundsSteamPerBldg!AM$49)*EnergyUseSteamPlant!AK$2)/10</f>
        <v>154.71749133787796</v>
      </c>
      <c r="AN23" s="35">
        <f>((PoundsSteamPerBldg!AN19/PoundsSteamPerBldg!AN$49)*EnergyUseSteamPlant!AL$2)/10</f>
        <v>37.621094517783369</v>
      </c>
      <c r="AO23" s="35">
        <f>((PoundsSteamPerBldg!AO19/PoundsSteamPerBldg!AO$49)*EnergyUseSteamPlant!AM$2)/10</f>
        <v>85.006679093578228</v>
      </c>
      <c r="AP23" s="35">
        <f>((PoundsSteamPerBldg!AP19/PoundsSteamPerBldg!AP$49)*EnergyUseSteamPlant!AN$2)/10</f>
        <v>142.15033184620899</v>
      </c>
      <c r="AQ23" s="35">
        <f>((PoundsSteamPerBldg!AQ19/PoundsSteamPerBldg!AQ$49)*EnergyUseSteamPlant!AO$2)/10</f>
        <v>49.485810438648478</v>
      </c>
      <c r="AR23" s="35">
        <f>((PoundsSteamPerBldg!AR19/PoundsSteamPerBldg!AR$49)*EnergyUseSteamPlant!AP$2)/10</f>
        <v>715.56126602371785</v>
      </c>
      <c r="AS23" s="35">
        <f>((PoundsSteamPerBldg!AS19/PoundsSteamPerBldg!AS$49)*EnergyUseSteamPlant!AQ$2)/10</f>
        <v>557.91611507891162</v>
      </c>
      <c r="AT23" s="35">
        <f>((PoundsSteamPerBldg!AT19/PoundsSteamPerBldg!AT$49)*EnergyUseSteamPlant!AR$2)/10</f>
        <v>503.29273547309992</v>
      </c>
      <c r="AU23" s="35">
        <f>((PoundsSteamPerBldg!AU19/PoundsSteamPerBldg!AU$49)*EnergyUseSteamPlant!AS$2)/10</f>
        <v>446.65191014664941</v>
      </c>
      <c r="AV23" s="35">
        <f>((PoundsSteamPerBldg!AV19/PoundsSteamPerBldg!AV$49)*EnergyUseSteamPlant!AT$2)/10</f>
        <v>364.46491656260434</v>
      </c>
      <c r="AW23" s="35">
        <f>((PoundsSteamPerBldg!AW19/PoundsSteamPerBldg!AW$49)*EnergyUseSteamPlant!AU$2)/10</f>
        <v>339.46046777169568</v>
      </c>
      <c r="AX23" s="35">
        <f>((PoundsSteamPerBldg!AX19/PoundsSteamPerBldg!AX$49)*EnergyUseSteamPlant!AV$2)/10</f>
        <v>158.28420551782742</v>
      </c>
      <c r="AY23" s="35">
        <f>((PoundsSteamPerBldg!AY19/PoundsSteamPerBldg!AY$49)*EnergyUseSteamPlant!AW$2)/10</f>
        <v>84.627994954340508</v>
      </c>
    </row>
    <row r="24" spans="3:51" s="32" customFormat="1">
      <c r="C24" s="32" t="s">
        <v>60</v>
      </c>
      <c r="D24" s="35">
        <f>((PoundsSteamPerBldg!D20/PoundsSteamPerBldg!D$49)*EnergyUseSteamPlant!B$2)/10</f>
        <v>149.31956151189814</v>
      </c>
      <c r="E24" s="35">
        <f>((PoundsSteamPerBldg!E20/PoundsSteamPerBldg!E$49)*EnergyUseSteamPlant!C$2)/10</f>
        <v>87.022554713845381</v>
      </c>
      <c r="F24" s="35">
        <f>((PoundsSteamPerBldg!F20/PoundsSteamPerBldg!F$49)*EnergyUseSteamPlant!D$2)/10</f>
        <v>147.0522381034896</v>
      </c>
      <c r="G24" s="35">
        <f>((PoundsSteamPerBldg!G20/PoundsSteamPerBldg!G$49)*EnergyUseSteamPlant!E$2)/10</f>
        <v>503.33501410156276</v>
      </c>
      <c r="H24" s="35">
        <f>((PoundsSteamPerBldg!H20/PoundsSteamPerBldg!H$49)*EnergyUseSteamPlant!F$2)/10</f>
        <v>772.18296313867745</v>
      </c>
      <c r="I24" s="35">
        <f>((PoundsSteamPerBldg!I20/PoundsSteamPerBldg!I$49)*EnergyUseSteamPlant!G$2)/10</f>
        <v>797.20879037536145</v>
      </c>
      <c r="J24" s="35">
        <f>((PoundsSteamPerBldg!J20/PoundsSteamPerBldg!J$49)*EnergyUseSteamPlant!H$2)/10</f>
        <v>920.81844816073567</v>
      </c>
      <c r="K24" s="35">
        <f>((PoundsSteamPerBldg!K20/PoundsSteamPerBldg!K$49)*EnergyUseSteamPlant!I$2)/10</f>
        <v>725.39954876770116</v>
      </c>
      <c r="L24" s="35">
        <f>((PoundsSteamPerBldg!L20/PoundsSteamPerBldg!L$49)*EnergyUseSteamPlant!J$2)/10</f>
        <v>756.70790692281287</v>
      </c>
      <c r="M24" s="35">
        <f>((PoundsSteamPerBldg!M20/PoundsSteamPerBldg!M$49)*EnergyUseSteamPlant!K$2)/10</f>
        <v>490.95155228469912</v>
      </c>
      <c r="N24" s="35">
        <f>((PoundsSteamPerBldg!N20/PoundsSteamPerBldg!N$49)*EnergyUseSteamPlant!L$2)/10</f>
        <v>376.57144966748388</v>
      </c>
      <c r="O24" s="35">
        <f>((PoundsSteamPerBldg!O20/PoundsSteamPerBldg!O$49)*EnergyUseSteamPlant!M$2)/10</f>
        <v>320.16281975400886</v>
      </c>
      <c r="P24" s="35">
        <f>((PoundsSteamPerBldg!P20/PoundsSteamPerBldg!P$49)*EnergyUseSteamPlant!N$2)/10</f>
        <v>165.49250879746114</v>
      </c>
      <c r="Q24" s="35">
        <f>((PoundsSteamPerBldg!Q20/PoundsSteamPerBldg!Q$49)*EnergyUseSteamPlant!O$2)/10</f>
        <v>96.666978428110056</v>
      </c>
      <c r="R24" s="35">
        <f>((PoundsSteamPerBldg!R20/PoundsSteamPerBldg!R$49)*EnergyUseSteamPlant!P$2)/10</f>
        <v>243.44813632798801</v>
      </c>
      <c r="S24" s="35">
        <f>((PoundsSteamPerBldg!S20/PoundsSteamPerBldg!S$49)*EnergyUseSteamPlant!Q$2)/10</f>
        <v>523.87829160615604</v>
      </c>
      <c r="T24" s="35">
        <f>((PoundsSteamPerBldg!T20/PoundsSteamPerBldg!T$49)*EnergyUseSteamPlant!R$2)/10</f>
        <v>961.52045085726058</v>
      </c>
      <c r="U24" s="35">
        <f>((PoundsSteamPerBldg!U20/PoundsSteamPerBldg!U$49)*EnergyUseSteamPlant!S$2)/10</f>
        <v>962.04329983049627</v>
      </c>
      <c r="V24" s="35">
        <f>((PoundsSteamPerBldg!V20/PoundsSteamPerBldg!V$49)*EnergyUseSteamPlant!T$2)/10</f>
        <v>1064.1196260259539</v>
      </c>
      <c r="W24" s="35">
        <f>((PoundsSteamPerBldg!W20/PoundsSteamPerBldg!W$49)*EnergyUseSteamPlant!U$2)/10</f>
        <v>738.01047721410544</v>
      </c>
      <c r="X24" s="35">
        <f>((PoundsSteamPerBldg!X20/PoundsSteamPerBldg!X$49)*EnergyUseSteamPlant!V$2)/10</f>
        <v>685.79361028562994</v>
      </c>
      <c r="Y24" s="35">
        <f>((PoundsSteamPerBldg!Y20/PoundsSteamPerBldg!Y$49)*EnergyUseSteamPlant!W$2)/10</f>
        <v>545.86821391108128</v>
      </c>
      <c r="Z24" s="35">
        <f>((PoundsSteamPerBldg!Z20/PoundsSteamPerBldg!Z$49)*EnergyUseSteamPlant!X$2)/10</f>
        <v>340.96724105845163</v>
      </c>
      <c r="AA24" s="35">
        <f>((PoundsSteamPerBldg!AA20/PoundsSteamPerBldg!AA$49)*EnergyUseSteamPlant!Y$2)/10</f>
        <v>218.48047684647844</v>
      </c>
      <c r="AB24" s="35">
        <f>((PoundsSteamPerBldg!AB20/PoundsSteamPerBldg!AB$49)*EnergyUseSteamPlant!Z$2)/10</f>
        <v>120.90616839984644</v>
      </c>
      <c r="AC24" s="35">
        <f>((PoundsSteamPerBldg!AC20/PoundsSteamPerBldg!AC$49)*EnergyUseSteamPlant!AA$2)/10</f>
        <v>84.151184241322511</v>
      </c>
      <c r="AD24" s="35">
        <f>((PoundsSteamPerBldg!AD20/PoundsSteamPerBldg!AD$49)*EnergyUseSteamPlant!AB$2)/10</f>
        <v>272.6857704063537</v>
      </c>
      <c r="AE24" s="35">
        <f>((PoundsSteamPerBldg!AE20/PoundsSteamPerBldg!AE$49)*EnergyUseSteamPlant!AC$2)/10</f>
        <v>651.2469210532779</v>
      </c>
      <c r="AF24" s="35">
        <f>((PoundsSteamPerBldg!AF20/PoundsSteamPerBldg!AF$49)*EnergyUseSteamPlant!AD$2)/10</f>
        <v>751.93737792197533</v>
      </c>
      <c r="AG24" s="35">
        <f>((PoundsSteamPerBldg!AG20/PoundsSteamPerBldg!AG$49)*EnergyUseSteamPlant!AE$2)/10</f>
        <v>1107.731562615862</v>
      </c>
      <c r="AH24" s="35">
        <f>((PoundsSteamPerBldg!AH20/PoundsSteamPerBldg!AH$49)*EnergyUseSteamPlant!AF$2)/10</f>
        <v>848.89734095895858</v>
      </c>
      <c r="AI24" s="35">
        <f>((PoundsSteamPerBldg!AI20/PoundsSteamPerBldg!AI$49)*EnergyUseSteamPlant!AG$2)/10</f>
        <v>960.5526635350559</v>
      </c>
      <c r="AJ24" s="35">
        <f>((PoundsSteamPerBldg!AJ20/PoundsSteamPerBldg!AJ$49)*EnergyUseSteamPlant!AH$2)/10</f>
        <v>663.54316350703346</v>
      </c>
      <c r="AK24" s="35">
        <f>((PoundsSteamPerBldg!AK20/PoundsSteamPerBldg!AK$49)*EnergyUseSteamPlant!AI$2)/10</f>
        <v>485.70893761335708</v>
      </c>
      <c r="AL24" s="35">
        <f>((PoundsSteamPerBldg!AL20/PoundsSteamPerBldg!AL$49)*EnergyUseSteamPlant!AJ$2)/10</f>
        <v>330.99944019239314</v>
      </c>
      <c r="AM24" s="35">
        <f>((PoundsSteamPerBldg!AM20/PoundsSteamPerBldg!AM$49)*EnergyUseSteamPlant!AK$2)/10</f>
        <v>241.30272563724787</v>
      </c>
      <c r="AN24" s="35">
        <f>((PoundsSteamPerBldg!AN20/PoundsSteamPerBldg!AN$49)*EnergyUseSteamPlant!AL$2)/10</f>
        <v>91.90828728848814</v>
      </c>
      <c r="AO24" s="35">
        <f>((PoundsSteamPerBldg!AO20/PoundsSteamPerBldg!AO$49)*EnergyUseSteamPlant!AM$2)/10</f>
        <v>53.602242425017423</v>
      </c>
      <c r="AP24" s="35">
        <f>((PoundsSteamPerBldg!AP20/PoundsSteamPerBldg!AP$49)*EnergyUseSteamPlant!AN$2)/10</f>
        <v>225.2624210304844</v>
      </c>
      <c r="AQ24" s="35">
        <f>((PoundsSteamPerBldg!AQ20/PoundsSteamPerBldg!AQ$49)*EnergyUseSteamPlant!AO$2)/10</f>
        <v>363.96834743498687</v>
      </c>
      <c r="AR24" s="35">
        <f>((PoundsSteamPerBldg!AR20/PoundsSteamPerBldg!AR$49)*EnergyUseSteamPlant!AP$2)/10</f>
        <v>785.89231626977971</v>
      </c>
      <c r="AS24" s="35">
        <f>((PoundsSteamPerBldg!AS20/PoundsSteamPerBldg!AS$49)*EnergyUseSteamPlant!AQ$2)/10</f>
        <v>829.20562800425671</v>
      </c>
      <c r="AT24" s="35">
        <f>((PoundsSteamPerBldg!AT20/PoundsSteamPerBldg!AT$49)*EnergyUseSteamPlant!AR$2)/10</f>
        <v>836.83640936691575</v>
      </c>
      <c r="AU24" s="35">
        <f>((PoundsSteamPerBldg!AU20/PoundsSteamPerBldg!AU$49)*EnergyUseSteamPlant!AS$2)/10</f>
        <v>603.13352338511561</v>
      </c>
      <c r="AV24" s="35">
        <f>((PoundsSteamPerBldg!AV20/PoundsSteamPerBldg!AV$49)*EnergyUseSteamPlant!AT$2)/10</f>
        <v>572.01595161699913</v>
      </c>
      <c r="AW24" s="35">
        <f>((PoundsSteamPerBldg!AW20/PoundsSteamPerBldg!AW$49)*EnergyUseSteamPlant!AU$2)/10</f>
        <v>634.3792080871624</v>
      </c>
      <c r="AX24" s="35">
        <f>((PoundsSteamPerBldg!AX20/PoundsSteamPerBldg!AX$49)*EnergyUseSteamPlant!AV$2)/10</f>
        <v>162.30126679422682</v>
      </c>
      <c r="AY24" s="35">
        <f>((PoundsSteamPerBldg!AY20/PoundsSteamPerBldg!AY$49)*EnergyUseSteamPlant!AW$2)/10</f>
        <v>129.08489247143902</v>
      </c>
    </row>
    <row r="25" spans="3:51" s="32" customFormat="1">
      <c r="C25" s="32" t="s">
        <v>61</v>
      </c>
      <c r="D25" s="35">
        <f>((PoundsSteamPerBldg!D21/PoundsSteamPerBldg!D$49)*EnergyUseSteamPlant!B$2)/10</f>
        <v>0.99224108007565626</v>
      </c>
      <c r="E25" s="35">
        <f>((PoundsSteamPerBldg!E21/PoundsSteamPerBldg!E$49)*EnergyUseSteamPlant!C$2)/10</f>
        <v>0.94529995015671364</v>
      </c>
      <c r="F25" s="35">
        <f>((PoundsSteamPerBldg!F21/PoundsSteamPerBldg!F$49)*EnergyUseSteamPlant!D$2)/10</f>
        <v>17.58280852918957</v>
      </c>
      <c r="G25" s="35">
        <f>((PoundsSteamPerBldg!G21/PoundsSteamPerBldg!G$49)*EnergyUseSteamPlant!E$2)/10</f>
        <v>137.72087894498276</v>
      </c>
      <c r="H25" s="35">
        <f>((PoundsSteamPerBldg!H21/PoundsSteamPerBldg!H$49)*EnergyUseSteamPlant!F$2)/10</f>
        <v>227.72625233443765</v>
      </c>
      <c r="I25" s="35">
        <f>((PoundsSteamPerBldg!I21/PoundsSteamPerBldg!I$49)*EnergyUseSteamPlant!G$2)/10</f>
        <v>247.51477533268499</v>
      </c>
      <c r="J25" s="35">
        <f>((PoundsSteamPerBldg!J21/PoundsSteamPerBldg!J$49)*EnergyUseSteamPlant!H$2)/10</f>
        <v>290.54128425985431</v>
      </c>
      <c r="K25" s="35">
        <f>((PoundsSteamPerBldg!K21/PoundsSteamPerBldg!K$49)*EnergyUseSteamPlant!I$2)/10</f>
        <v>216.64632111958622</v>
      </c>
      <c r="L25" s="35">
        <f>((PoundsSteamPerBldg!L21/PoundsSteamPerBldg!L$49)*EnergyUseSteamPlant!J$2)/10</f>
        <v>234.94493087417322</v>
      </c>
      <c r="M25" s="35">
        <f>((PoundsSteamPerBldg!M21/PoundsSteamPerBldg!M$49)*EnergyUseSteamPlant!K$2)/10</f>
        <v>113.68721155541309</v>
      </c>
      <c r="N25" s="35">
        <f>((PoundsSteamPerBldg!N21/PoundsSteamPerBldg!N$49)*EnergyUseSteamPlant!L$2)/10</f>
        <v>47.337324796494954</v>
      </c>
      <c r="O25" s="35">
        <f>((PoundsSteamPerBldg!O21/PoundsSteamPerBldg!O$49)*EnergyUseSteamPlant!M$2)/10</f>
        <v>22.526391442420188</v>
      </c>
      <c r="P25" s="35">
        <f>((PoundsSteamPerBldg!P21/PoundsSteamPerBldg!P$49)*EnergyUseSteamPlant!N$2)/10</f>
        <v>3.0553186314947025</v>
      </c>
      <c r="Q25" s="35">
        <f>((PoundsSteamPerBldg!Q21/PoundsSteamPerBldg!Q$49)*EnergyUseSteamPlant!O$2)/10</f>
        <v>1.6457076136644198</v>
      </c>
      <c r="R25" s="35">
        <f>((PoundsSteamPerBldg!R21/PoundsSteamPerBldg!R$49)*EnergyUseSteamPlant!P$2)/10</f>
        <v>21.384047831597524</v>
      </c>
      <c r="S25" s="35">
        <f>((PoundsSteamPerBldg!S21/PoundsSteamPerBldg!S$49)*EnergyUseSteamPlant!Q$2)/10</f>
        <v>100.43932764185568</v>
      </c>
      <c r="T25" s="35">
        <f>((PoundsSteamPerBldg!T21/PoundsSteamPerBldg!T$49)*EnergyUseSteamPlant!R$2)/10</f>
        <v>152.9956941072727</v>
      </c>
      <c r="U25" s="35">
        <f>((PoundsSteamPerBldg!U21/PoundsSteamPerBldg!U$49)*EnergyUseSteamPlant!S$2)/10</f>
        <v>210.78783449386236</v>
      </c>
      <c r="V25" s="35">
        <f>((PoundsSteamPerBldg!V21/PoundsSteamPerBldg!V$49)*EnergyUseSteamPlant!T$2)/10</f>
        <v>352.84350355667323</v>
      </c>
      <c r="W25" s="35">
        <f>((PoundsSteamPerBldg!W21/PoundsSteamPerBldg!W$49)*EnergyUseSteamPlant!U$2)/10</f>
        <v>264.27183089523646</v>
      </c>
      <c r="X25" s="35">
        <f>((PoundsSteamPerBldg!X21/PoundsSteamPerBldg!X$49)*EnergyUseSteamPlant!V$2)/10</f>
        <v>218.23342412498141</v>
      </c>
      <c r="Y25" s="35">
        <f>((PoundsSteamPerBldg!Y21/PoundsSteamPerBldg!Y$49)*EnergyUseSteamPlant!W$2)/10</f>
        <v>165.20427704319107</v>
      </c>
      <c r="Z25" s="35">
        <f>((PoundsSteamPerBldg!Z21/PoundsSteamPerBldg!Z$49)*EnergyUseSteamPlant!X$2)/10</f>
        <v>54.70960128546492</v>
      </c>
      <c r="AA25" s="35">
        <f>((PoundsSteamPerBldg!AA21/PoundsSteamPerBldg!AA$49)*EnergyUseSteamPlant!Y$2)/10</f>
        <v>18.035751414165478</v>
      </c>
      <c r="AB25" s="35">
        <f>((PoundsSteamPerBldg!AB21/PoundsSteamPerBldg!AB$49)*EnergyUseSteamPlant!Z$2)/10</f>
        <v>1.9425367776152611</v>
      </c>
      <c r="AC25" s="35">
        <f>((PoundsSteamPerBldg!AC21/PoundsSteamPerBldg!AC$49)*EnergyUseSteamPlant!AA$2)/10</f>
        <v>1.4619098239534853</v>
      </c>
      <c r="AD25" s="35">
        <f>((PoundsSteamPerBldg!AD21/PoundsSteamPerBldg!AD$49)*EnergyUseSteamPlant!AB$2)/10</f>
        <v>30.956391631856064</v>
      </c>
      <c r="AE25" s="35">
        <f>((PoundsSteamPerBldg!AE21/PoundsSteamPerBldg!AE$49)*EnergyUseSteamPlant!AC$2)/10</f>
        <v>122.18428999900273</v>
      </c>
      <c r="AF25" s="35">
        <f>((PoundsSteamPerBldg!AF21/PoundsSteamPerBldg!AF$49)*EnergyUseSteamPlant!AD$2)/10</f>
        <v>170.41989224844059</v>
      </c>
      <c r="AG25" s="35">
        <f>((PoundsSteamPerBldg!AG21/PoundsSteamPerBldg!AG$49)*EnergyUseSteamPlant!AE$2)/10</f>
        <v>266.46072478642861</v>
      </c>
      <c r="AH25" s="35">
        <f>((PoundsSteamPerBldg!AH21/PoundsSteamPerBldg!AH$49)*EnergyUseSteamPlant!AF$2)/10</f>
        <v>197.25365387251955</v>
      </c>
      <c r="AI25" s="35">
        <f>((PoundsSteamPerBldg!AI21/PoundsSteamPerBldg!AI$49)*EnergyUseSteamPlant!AG$2)/10</f>
        <v>223.57598443052694</v>
      </c>
      <c r="AJ25" s="35">
        <f>((PoundsSteamPerBldg!AJ21/PoundsSteamPerBldg!AJ$49)*EnergyUseSteamPlant!AH$2)/10</f>
        <v>177.30957090023043</v>
      </c>
      <c r="AK25" s="35">
        <f>((PoundsSteamPerBldg!AK21/PoundsSteamPerBldg!AK$49)*EnergyUseSteamPlant!AI$2)/10</f>
        <v>103.29551711838567</v>
      </c>
      <c r="AL25" s="35">
        <f>((PoundsSteamPerBldg!AL21/PoundsSteamPerBldg!AL$49)*EnergyUseSteamPlant!AJ$2)/10</f>
        <v>39.752971485716053</v>
      </c>
      <c r="AM25" s="35">
        <f>((PoundsSteamPerBldg!AM21/PoundsSteamPerBldg!AM$49)*EnergyUseSteamPlant!AK$2)/10</f>
        <v>24.156196286568914</v>
      </c>
      <c r="AN25" s="35">
        <f>((PoundsSteamPerBldg!AN21/PoundsSteamPerBldg!AN$49)*EnergyUseSteamPlant!AL$2)/10</f>
        <v>3.1467458239781636</v>
      </c>
      <c r="AO25" s="35">
        <f>((PoundsSteamPerBldg!AO21/PoundsSteamPerBldg!AO$49)*EnergyUseSteamPlant!AM$2)/10</f>
        <v>5.667718436996922</v>
      </c>
      <c r="AP25" s="35">
        <f>((PoundsSteamPerBldg!AP21/PoundsSteamPerBldg!AP$49)*EnergyUseSteamPlant!AN$2)/10</f>
        <v>7.8552648555044016</v>
      </c>
      <c r="AQ25" s="35">
        <f>((PoundsSteamPerBldg!AQ21/PoundsSteamPerBldg!AQ$49)*EnergyUseSteamPlant!AO$2)/10</f>
        <v>63.021386048364342</v>
      </c>
      <c r="AR25" s="35">
        <f>((PoundsSteamPerBldg!AR21/PoundsSteamPerBldg!AR$49)*EnergyUseSteamPlant!AP$2)/10</f>
        <v>267.22998918974787</v>
      </c>
      <c r="AS25" s="35">
        <f>((PoundsSteamPerBldg!AS21/PoundsSteamPerBldg!AS$49)*EnergyUseSteamPlant!AQ$2)/10</f>
        <v>249.81758800583535</v>
      </c>
      <c r="AT25" s="35">
        <f>((PoundsSteamPerBldg!AT21/PoundsSteamPerBldg!AT$49)*EnergyUseSteamPlant!AR$2)/10</f>
        <v>276.65741752520142</v>
      </c>
      <c r="AU25" s="35">
        <f>((PoundsSteamPerBldg!AU21/PoundsSteamPerBldg!AU$49)*EnergyUseSteamPlant!AS$2)/10</f>
        <v>174.84169628987075</v>
      </c>
      <c r="AV25" s="35">
        <f>((PoundsSteamPerBldg!AV21/PoundsSteamPerBldg!AV$49)*EnergyUseSteamPlant!AT$2)/10</f>
        <v>150.57682265949728</v>
      </c>
      <c r="AW25" s="35">
        <f>((PoundsSteamPerBldg!AW21/PoundsSteamPerBldg!AW$49)*EnergyUseSteamPlant!AU$2)/10</f>
        <v>134.08269094123807</v>
      </c>
      <c r="AX25" s="35">
        <f>((PoundsSteamPerBldg!AX21/PoundsSteamPerBldg!AX$49)*EnergyUseSteamPlant!AV$2)/10</f>
        <v>41.069954840799916</v>
      </c>
      <c r="AY25" s="35">
        <f>((PoundsSteamPerBldg!AY21/PoundsSteamPerBldg!AY$49)*EnergyUseSteamPlant!AW$2)/10</f>
        <v>27.351540906986969</v>
      </c>
    </row>
    <row r="26" spans="3:51" s="33" customFormat="1">
      <c r="C26" t="s">
        <v>62</v>
      </c>
      <c r="D26" s="35">
        <f>((PoundsSteamPerBldg!D22/PoundsSteamPerBldg!D$49)*EnergyUseSteamPlant!B$2)/10</f>
        <v>85.968784860913928</v>
      </c>
      <c r="E26" s="35">
        <f>((PoundsSteamPerBldg!E22/PoundsSteamPerBldg!E$49)*EnergyUseSteamPlant!C$2)/10</f>
        <v>69.402603317319645</v>
      </c>
      <c r="F26" s="35">
        <f>((PoundsSteamPerBldg!F22/PoundsSteamPerBldg!F$49)*EnergyUseSteamPlant!D$2)/10</f>
        <v>67.267645822935563</v>
      </c>
      <c r="G26" s="35">
        <f>((PoundsSteamPerBldg!G22/PoundsSteamPerBldg!G$49)*EnergyUseSteamPlant!E$2)/10</f>
        <v>196.53530606239681</v>
      </c>
      <c r="H26" s="35">
        <f>((PoundsSteamPerBldg!H22/PoundsSteamPerBldg!H$49)*EnergyUseSteamPlant!F$2)/10</f>
        <v>292.01504019656875</v>
      </c>
      <c r="I26" s="35">
        <f>((PoundsSteamPerBldg!I22/PoundsSteamPerBldg!I$49)*EnergyUseSteamPlant!G$2)/10</f>
        <v>268.88279606753861</v>
      </c>
      <c r="J26" s="35">
        <f>((PoundsSteamPerBldg!J22/PoundsSteamPerBldg!J$49)*EnergyUseSteamPlant!H$2)/10</f>
        <v>250.6304533916545</v>
      </c>
      <c r="K26" s="35">
        <f>((PoundsSteamPerBldg!K22/PoundsSteamPerBldg!K$49)*EnergyUseSteamPlant!I$2)/10</f>
        <v>189.86291124684959</v>
      </c>
      <c r="L26" s="35">
        <f>((PoundsSteamPerBldg!L22/PoundsSteamPerBldg!L$49)*EnergyUseSteamPlant!J$2)/10</f>
        <v>173.87673167977951</v>
      </c>
      <c r="M26" s="35">
        <f>((PoundsSteamPerBldg!M22/PoundsSteamPerBldg!M$49)*EnergyUseSteamPlant!K$2)/10</f>
        <v>135.51804085182636</v>
      </c>
      <c r="N26" s="35">
        <f>((PoundsSteamPerBldg!N22/PoundsSteamPerBldg!N$49)*EnergyUseSteamPlant!L$2)/10</f>
        <v>109.8732924089076</v>
      </c>
      <c r="O26" s="35">
        <f>((PoundsSteamPerBldg!O22/PoundsSteamPerBldg!O$49)*EnergyUseSteamPlant!M$2)/10</f>
        <v>95.924403456853241</v>
      </c>
      <c r="P26" s="35">
        <f>((PoundsSteamPerBldg!P22/PoundsSteamPerBldg!P$49)*EnergyUseSteamPlant!N$2)/10</f>
        <v>74.667286863528233</v>
      </c>
      <c r="Q26" s="35">
        <f>((PoundsSteamPerBldg!Q22/PoundsSteamPerBldg!Q$49)*EnergyUseSteamPlant!O$2)/10</f>
        <v>22.421455959415248</v>
      </c>
      <c r="R26" s="35">
        <f>((PoundsSteamPerBldg!R22/PoundsSteamPerBldg!R$49)*EnergyUseSteamPlant!P$2)/10</f>
        <v>24.897046355270049</v>
      </c>
      <c r="S26" s="35">
        <f>((PoundsSteamPerBldg!S22/PoundsSteamPerBldg!S$49)*EnergyUseSteamPlant!Q$2)/10</f>
        <v>179.51488254836519</v>
      </c>
      <c r="T26" s="35">
        <f>((PoundsSteamPerBldg!T22/PoundsSteamPerBldg!T$49)*EnergyUseSteamPlant!R$2)/10</f>
        <v>248.30816449240601</v>
      </c>
      <c r="U26" s="35">
        <f>((PoundsSteamPerBldg!U22/PoundsSteamPerBldg!U$49)*EnergyUseSteamPlant!S$2)/10</f>
        <v>309.76829516950113</v>
      </c>
      <c r="V26" s="35">
        <f>((PoundsSteamPerBldg!V22/PoundsSteamPerBldg!V$49)*EnergyUseSteamPlant!T$2)/10</f>
        <v>290.22774862559766</v>
      </c>
      <c r="W26" s="35">
        <f>((PoundsSteamPerBldg!W22/PoundsSteamPerBldg!W$49)*EnergyUseSteamPlant!U$2)/10</f>
        <v>194.74241597468693</v>
      </c>
      <c r="X26" s="35">
        <f>((PoundsSteamPerBldg!X22/PoundsSteamPerBldg!X$49)*EnergyUseSteamPlant!V$2)/10</f>
        <v>180.7484954575761</v>
      </c>
      <c r="Y26" s="35">
        <f>((PoundsSteamPerBldg!Y22/PoundsSteamPerBldg!Y$49)*EnergyUseSteamPlant!W$2)/10</f>
        <v>97.377156889898032</v>
      </c>
      <c r="Z26" s="35">
        <f>((PoundsSteamPerBldg!Z22/PoundsSteamPerBldg!Z$49)*EnergyUseSteamPlant!X$2)/10</f>
        <v>64.860754432316142</v>
      </c>
      <c r="AA26" s="35">
        <f>((PoundsSteamPerBldg!AA22/PoundsSteamPerBldg!AA$49)*EnergyUseSteamPlant!Y$2)/10</f>
        <v>8.3240374363416993</v>
      </c>
      <c r="AB26" s="35">
        <f>((PoundsSteamPerBldg!AB22/PoundsSteamPerBldg!AB$49)*EnergyUseSteamPlant!Z$2)/10</f>
        <v>91.78151354098037</v>
      </c>
      <c r="AC26" s="35">
        <f>((PoundsSteamPerBldg!AC22/PoundsSteamPerBldg!AC$49)*EnergyUseSteamPlant!AA$2)/10</f>
        <v>67.822173618413487</v>
      </c>
      <c r="AD26" s="35">
        <f>((PoundsSteamPerBldg!AD22/PoundsSteamPerBldg!AD$49)*EnergyUseSteamPlant!AB$2)/10</f>
        <v>63.882382061553109</v>
      </c>
      <c r="AE26" s="35">
        <f>((PoundsSteamPerBldg!AE22/PoundsSteamPerBldg!AE$49)*EnergyUseSteamPlant!AC$2)/10</f>
        <v>222.34999205667549</v>
      </c>
      <c r="AF26" s="35">
        <f>((PoundsSteamPerBldg!AF22/PoundsSteamPerBldg!AF$49)*EnergyUseSteamPlant!AD$2)/10</f>
        <v>249.06942659141563</v>
      </c>
      <c r="AG26" s="35">
        <f>((PoundsSteamPerBldg!AG22/PoundsSteamPerBldg!AG$49)*EnergyUseSteamPlant!AE$2)/10</f>
        <v>361.92791129978849</v>
      </c>
      <c r="AH26" s="35">
        <f>((PoundsSteamPerBldg!AH22/PoundsSteamPerBldg!AH$49)*EnergyUseSteamPlant!AF$2)/10</f>
        <v>236.49623027748288</v>
      </c>
      <c r="AI26" s="35">
        <f>((PoundsSteamPerBldg!AI22/PoundsSteamPerBldg!AI$49)*EnergyUseSteamPlant!AG$2)/10</f>
        <v>247.04850045433415</v>
      </c>
      <c r="AJ26" s="35">
        <f>((PoundsSteamPerBldg!AJ22/PoundsSteamPerBldg!AJ$49)*EnergyUseSteamPlant!AH$2)/10</f>
        <v>176.20496822521287</v>
      </c>
      <c r="AK26" s="35">
        <f>((PoundsSteamPerBldg!AK22/PoundsSteamPerBldg!AK$49)*EnergyUseSteamPlant!AI$2)/10</f>
        <v>128.51006285056206</v>
      </c>
      <c r="AL26" s="35">
        <f>((PoundsSteamPerBldg!AL22/PoundsSteamPerBldg!AL$49)*EnergyUseSteamPlant!AJ$2)/10</f>
        <v>111.53213045523285</v>
      </c>
      <c r="AM26" s="35">
        <f>((PoundsSteamPerBldg!AM22/PoundsSteamPerBldg!AM$49)*EnergyUseSteamPlant!AK$2)/10</f>
        <v>81.94253120819522</v>
      </c>
      <c r="AN26" s="35">
        <f>((PoundsSteamPerBldg!AN22/PoundsSteamPerBldg!AN$49)*EnergyUseSteamPlant!AL$2)/10</f>
        <v>60.638957489475501</v>
      </c>
      <c r="AO26" s="35">
        <f>((PoundsSteamPerBldg!AO22/PoundsSteamPerBldg!AO$49)*EnergyUseSteamPlant!AM$2)/10</f>
        <v>35.061616141550779</v>
      </c>
      <c r="AP26" s="35">
        <f>((PoundsSteamPerBldg!AP22/PoundsSteamPerBldg!AP$49)*EnergyUseSteamPlant!AN$2)/10</f>
        <v>91.59264875464585</v>
      </c>
      <c r="AQ26" s="35">
        <f>((PoundsSteamPerBldg!AQ22/PoundsSteamPerBldg!AQ$49)*EnergyUseSteamPlant!AO$2)/10</f>
        <v>152.59535943431831</v>
      </c>
      <c r="AR26" s="35">
        <f>((PoundsSteamPerBldg!AR22/PoundsSteamPerBldg!AR$49)*EnergyUseSteamPlant!AP$2)/10</f>
        <v>180.86793976682986</v>
      </c>
      <c r="AS26" s="35">
        <f>((PoundsSteamPerBldg!AS22/PoundsSteamPerBldg!AS$49)*EnergyUseSteamPlant!AQ$2)/10</f>
        <v>223.94509825392052</v>
      </c>
      <c r="AT26" s="35">
        <f>((PoundsSteamPerBldg!AT22/PoundsSteamPerBldg!AT$49)*EnergyUseSteamPlant!AR$2)/10</f>
        <v>200.92721953500029</v>
      </c>
      <c r="AU26" s="35">
        <f>((PoundsSteamPerBldg!AU22/PoundsSteamPerBldg!AU$49)*EnergyUseSteamPlant!AS$2)/10</f>
        <v>157.33408372257085</v>
      </c>
      <c r="AV26" s="35">
        <f>((PoundsSteamPerBldg!AV22/PoundsSteamPerBldg!AV$49)*EnergyUseSteamPlant!AT$2)/10</f>
        <v>141.74843958321003</v>
      </c>
      <c r="AW26" s="35">
        <f>((PoundsSteamPerBldg!AW22/PoundsSteamPerBldg!AW$49)*EnergyUseSteamPlant!AU$2)/10</f>
        <v>209.66964296343735</v>
      </c>
      <c r="AX26" s="35">
        <f>((PoundsSteamPerBldg!AX22/PoundsSteamPerBldg!AX$49)*EnergyUseSteamPlant!AV$2)/10</f>
        <v>93.171839157084776</v>
      </c>
      <c r="AY26" s="35">
        <f>((PoundsSteamPerBldg!AY22/PoundsSteamPerBldg!AY$49)*EnergyUseSteamPlant!AW$2)/10</f>
        <v>69.755417193778925</v>
      </c>
    </row>
    <row r="27" spans="3:51" s="32" customFormat="1">
      <c r="C27" s="32" t="s">
        <v>90</v>
      </c>
      <c r="D27" s="35">
        <f>((PoundsSteamPerBldg!D23/PoundsSteamPerBldg!D$49)*EnergyUseSteamPlant!B$2)/10</f>
        <v>49.790148556616913</v>
      </c>
      <c r="E27" s="35">
        <f>((PoundsSteamPerBldg!E23/PoundsSteamPerBldg!E$49)*EnergyUseSteamPlant!C$2)/10</f>
        <v>42.461554737853312</v>
      </c>
      <c r="F27" s="35">
        <f>((PoundsSteamPerBldg!F23/PoundsSteamPerBldg!F$49)*EnergyUseSteamPlant!D$2)/10</f>
        <v>37.988494843401476</v>
      </c>
      <c r="G27" s="35">
        <f>((PoundsSteamPerBldg!G23/PoundsSteamPerBldg!G$49)*EnergyUseSteamPlant!E$2)/10</f>
        <v>241.20548746891296</v>
      </c>
      <c r="H27" s="35">
        <f>((PoundsSteamPerBldg!H23/PoundsSteamPerBldg!H$49)*EnergyUseSteamPlant!F$2)/10</f>
        <v>374.19739349903546</v>
      </c>
      <c r="I27" s="35">
        <f>((PoundsSteamPerBldg!I23/PoundsSteamPerBldg!I$49)*EnergyUseSteamPlant!G$2)/10</f>
        <v>455.34288046527462</v>
      </c>
      <c r="J27" s="35">
        <f>((PoundsSteamPerBldg!J23/PoundsSteamPerBldg!J$49)*EnergyUseSteamPlant!H$2)/10</f>
        <v>470.44670967642071</v>
      </c>
      <c r="K27" s="35">
        <f>((PoundsSteamPerBldg!K23/PoundsSteamPerBldg!K$49)*EnergyUseSteamPlant!I$2)/10</f>
        <v>365.90106610830378</v>
      </c>
      <c r="L27" s="35">
        <f>((PoundsSteamPerBldg!L23/PoundsSteamPerBldg!L$49)*EnergyUseSteamPlant!J$2)/10</f>
        <v>374.32073030388574</v>
      </c>
      <c r="M27" s="35">
        <f>((PoundsSteamPerBldg!M23/PoundsSteamPerBldg!M$49)*EnergyUseSteamPlant!K$2)/10</f>
        <v>220.60573276266973</v>
      </c>
      <c r="N27" s="35">
        <f>((PoundsSteamPerBldg!N23/PoundsSteamPerBldg!N$49)*EnergyUseSteamPlant!L$2)/10</f>
        <v>148.8453018339149</v>
      </c>
      <c r="O27" s="35">
        <f>((PoundsSteamPerBldg!O23/PoundsSteamPerBldg!O$49)*EnergyUseSteamPlant!M$2)/10</f>
        <v>117.16028040231636</v>
      </c>
      <c r="P27" s="35">
        <f>((PoundsSteamPerBldg!P23/PoundsSteamPerBldg!P$49)*EnergyUseSteamPlant!N$2)/10</f>
        <v>46.993150797489669</v>
      </c>
      <c r="Q27" s="35">
        <f>((PoundsSteamPerBldg!Q23/PoundsSteamPerBldg!Q$49)*EnergyUseSteamPlant!O$2)/10</f>
        <v>30.419385317542329</v>
      </c>
      <c r="R27" s="35">
        <f>((PoundsSteamPerBldg!R23/PoundsSteamPerBldg!R$49)*EnergyUseSteamPlant!P$2)/10</f>
        <v>93.373903941704938</v>
      </c>
      <c r="S27" s="35">
        <f>((PoundsSteamPerBldg!S23/PoundsSteamPerBldg!S$49)*EnergyUseSteamPlant!Q$2)/10</f>
        <v>288.15333897731114</v>
      </c>
      <c r="T27" s="35">
        <f>((PoundsSteamPerBldg!T23/PoundsSteamPerBldg!T$49)*EnergyUseSteamPlant!R$2)/10</f>
        <v>510.12023747430368</v>
      </c>
      <c r="U27" s="35">
        <f>((PoundsSteamPerBldg!U23/PoundsSteamPerBldg!U$49)*EnergyUseSteamPlant!S$2)/10</f>
        <v>645.68758380024099</v>
      </c>
      <c r="V27" s="35">
        <f>((PoundsSteamPerBldg!V23/PoundsSteamPerBldg!V$49)*EnergyUseSteamPlant!T$2)/10</f>
        <v>683.94238263150851</v>
      </c>
      <c r="W27" s="35">
        <f>((PoundsSteamPerBldg!W23/PoundsSteamPerBldg!W$49)*EnergyUseSteamPlant!U$2)/10</f>
        <v>499.01701485924139</v>
      </c>
      <c r="X27" s="35">
        <f>((PoundsSteamPerBldg!X23/PoundsSteamPerBldg!X$49)*EnergyUseSteamPlant!V$2)/10</f>
        <v>449.50175337197152</v>
      </c>
      <c r="Y27" s="35">
        <f>((PoundsSteamPerBldg!Y23/PoundsSteamPerBldg!Y$49)*EnergyUseSteamPlant!W$2)/10</f>
        <v>363.39165698022566</v>
      </c>
      <c r="Z27" s="35">
        <f>((PoundsSteamPerBldg!Z23/PoundsSteamPerBldg!Z$49)*EnergyUseSteamPlant!X$2)/10</f>
        <v>255.24434432036742</v>
      </c>
      <c r="AA27" s="35">
        <f>((PoundsSteamPerBldg!AA23/PoundsSteamPerBldg!AA$49)*EnergyUseSteamPlant!Y$2)/10</f>
        <v>196.59823816388908</v>
      </c>
      <c r="AB27" s="35">
        <f>((PoundsSteamPerBldg!AB23/PoundsSteamPerBldg!AB$49)*EnergyUseSteamPlant!Z$2)/10</f>
        <v>210.24946336478561</v>
      </c>
      <c r="AC27" s="35">
        <f>((PoundsSteamPerBldg!AC23/PoundsSteamPerBldg!AC$49)*EnergyUseSteamPlant!AA$2)/10</f>
        <v>172.41398986251414</v>
      </c>
      <c r="AD27" s="35">
        <f>((PoundsSteamPerBldg!AD23/PoundsSteamPerBldg!AD$49)*EnergyUseSteamPlant!AB$2)/10</f>
        <v>227.22950341407613</v>
      </c>
      <c r="AE27" s="35">
        <f>((PoundsSteamPerBldg!AE23/PoundsSteamPerBldg!AE$49)*EnergyUseSteamPlant!AC$2)/10</f>
        <v>444.86355076662949</v>
      </c>
      <c r="AF27" s="35">
        <f>((PoundsSteamPerBldg!AF23/PoundsSteamPerBldg!AF$49)*EnergyUseSteamPlant!AD$2)/10</f>
        <v>519.4574983635938</v>
      </c>
      <c r="AG27" s="35">
        <f>((PoundsSteamPerBldg!AG23/PoundsSteamPerBldg!AG$49)*EnergyUseSteamPlant!AE$2)/10</f>
        <v>673.62228949444045</v>
      </c>
      <c r="AH27" s="35">
        <f>((PoundsSteamPerBldg!AH23/PoundsSteamPerBldg!AH$49)*EnergyUseSteamPlant!AF$2)/10</f>
        <v>553.53724607403069</v>
      </c>
      <c r="AI27" s="35">
        <f>((PoundsSteamPerBldg!AI23/PoundsSteamPerBldg!AI$49)*EnergyUseSteamPlant!AG$2)/10</f>
        <v>556.704739839539</v>
      </c>
      <c r="AJ27" s="35">
        <f>((PoundsSteamPerBldg!AJ23/PoundsSteamPerBldg!AJ$49)*EnergyUseSteamPlant!AH$2)/10</f>
        <v>428.325318408003</v>
      </c>
      <c r="AK27" s="35">
        <f>((PoundsSteamPerBldg!AK23/PoundsSteamPerBldg!AK$49)*EnergyUseSteamPlant!AI$2)/10</f>
        <v>330.61467663199318</v>
      </c>
      <c r="AL27" s="35">
        <f>((PoundsSteamPerBldg!AL23/PoundsSteamPerBldg!AL$49)*EnergyUseSteamPlant!AJ$2)/10</f>
        <v>281.17500542142193</v>
      </c>
      <c r="AM27" s="35">
        <f>((PoundsSteamPerBldg!AM23/PoundsSteamPerBldg!AM$49)*EnergyUseSteamPlant!AK$2)/10</f>
        <v>231.67559765377138</v>
      </c>
      <c r="AN27" s="35">
        <f>((PoundsSteamPerBldg!AN23/PoundsSteamPerBldg!AN$49)*EnergyUseSteamPlant!AL$2)/10</f>
        <v>185.73958591385178</v>
      </c>
      <c r="AO27" s="35">
        <f>((PoundsSteamPerBldg!AO23/PoundsSteamPerBldg!AO$49)*EnergyUseSteamPlant!AM$2)/10</f>
        <v>119.34959578645685</v>
      </c>
      <c r="AP27" s="35">
        <f>((PoundsSteamPerBldg!AP23/PoundsSteamPerBldg!AP$49)*EnergyUseSteamPlant!AN$2)/10</f>
        <v>237.49474889005097</v>
      </c>
      <c r="AQ27" s="35">
        <f>((PoundsSteamPerBldg!AQ23/PoundsSteamPerBldg!AQ$49)*EnergyUseSteamPlant!AO$2)/10</f>
        <v>292.40653174077363</v>
      </c>
      <c r="AR27" s="35">
        <f>((PoundsSteamPerBldg!AR23/PoundsSteamPerBldg!AR$49)*EnergyUseSteamPlant!AP$2)/10</f>
        <v>493.42575414004648</v>
      </c>
      <c r="AS27" s="35">
        <f>((PoundsSteamPerBldg!AS23/PoundsSteamPerBldg!AS$49)*EnergyUseSteamPlant!AQ$2)/10</f>
        <v>562.59982617399135</v>
      </c>
      <c r="AT27" s="35">
        <f>((PoundsSteamPerBldg!AT23/PoundsSteamPerBldg!AT$49)*EnergyUseSteamPlant!AR$2)/10</f>
        <v>541.72492487436739</v>
      </c>
      <c r="AU27" s="35">
        <f>((PoundsSteamPerBldg!AU23/PoundsSteamPerBldg!AU$49)*EnergyUseSteamPlant!AS$2)/10</f>
        <v>414.18344058331223</v>
      </c>
      <c r="AV27" s="35">
        <f>((PoundsSteamPerBldg!AV23/PoundsSteamPerBldg!AV$49)*EnergyUseSteamPlant!AT$2)/10</f>
        <v>422.50683934074812</v>
      </c>
      <c r="AW27" s="35">
        <f>((PoundsSteamPerBldg!AW23/PoundsSteamPerBldg!AW$49)*EnergyUseSteamPlant!AU$2)/10</f>
        <v>408.11943283812053</v>
      </c>
      <c r="AX27" s="35">
        <f>((PoundsSteamPerBldg!AX23/PoundsSteamPerBldg!AX$49)*EnergyUseSteamPlant!AV$2)/10</f>
        <v>244.02148350665061</v>
      </c>
      <c r="AY27" s="35">
        <f>((PoundsSteamPerBldg!AY23/PoundsSteamPerBldg!AY$49)*EnergyUseSteamPlant!AW$2)/10</f>
        <v>196.73052287093984</v>
      </c>
    </row>
    <row r="28" spans="3:51" s="32" customFormat="1">
      <c r="C28" t="s">
        <v>120</v>
      </c>
      <c r="D28" s="40" t="s">
        <v>139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</row>
    <row r="29" spans="3:51" s="32" customFormat="1">
      <c r="C29" t="s">
        <v>121</v>
      </c>
      <c r="D29" s="35">
        <f>((PoundsSteamPerBldg!D24/PoundsSteamPerBldg!D$49)*EnergyUseSteamPlant!B$2)/10</f>
        <v>59.280044014776379</v>
      </c>
      <c r="E29" s="35">
        <f>((PoundsSteamPerBldg!E24/PoundsSteamPerBldg!E$49)*EnergyUseSteamPlant!C$2)/10</f>
        <v>40.702857156166402</v>
      </c>
      <c r="F29" s="35">
        <f>((PoundsSteamPerBldg!F24/PoundsSteamPerBldg!F$49)*EnergyUseSteamPlant!D$2)/10</f>
        <v>76.786652307313233</v>
      </c>
      <c r="G29" s="35">
        <f>((PoundsSteamPerBldg!G24/PoundsSteamPerBldg!G$49)*EnergyUseSteamPlant!E$2)/10</f>
        <v>261.78098003723022</v>
      </c>
      <c r="H29" s="35">
        <f>((PoundsSteamPerBldg!H24/PoundsSteamPerBldg!H$49)*EnergyUseSteamPlant!F$2)/10</f>
        <v>163.29396271368569</v>
      </c>
      <c r="I29" s="35">
        <f>((PoundsSteamPerBldg!I24/PoundsSteamPerBldg!I$49)*EnergyUseSteamPlant!G$2)/10</f>
        <v>173.99353714844057</v>
      </c>
      <c r="J29" s="35">
        <f>((PoundsSteamPerBldg!J24/PoundsSteamPerBldg!J$49)*EnergyUseSteamPlant!H$2)/10</f>
        <v>177.27519874043855</v>
      </c>
      <c r="K29" s="35">
        <f>((PoundsSteamPerBldg!K24/PoundsSteamPerBldg!K$49)*EnergyUseSteamPlant!I$2)/10</f>
        <v>165.28313026663034</v>
      </c>
      <c r="L29" s="35">
        <f>((PoundsSteamPerBldg!L24/PoundsSteamPerBldg!L$49)*EnergyUseSteamPlant!J$2)/10</f>
        <v>173.31241239024988</v>
      </c>
      <c r="M29" s="35">
        <f>((PoundsSteamPerBldg!M24/PoundsSteamPerBldg!M$49)*EnergyUseSteamPlant!K$2)/10</f>
        <v>123.29936999503252</v>
      </c>
      <c r="N29" s="35">
        <f>((PoundsSteamPerBldg!N24/PoundsSteamPerBldg!N$49)*EnergyUseSteamPlant!L$2)/10</f>
        <v>100.20744052380259</v>
      </c>
      <c r="O29" s="35">
        <f>((PoundsSteamPerBldg!O24/PoundsSteamPerBldg!O$49)*EnergyUseSteamPlant!M$2)/10</f>
        <v>81.002829585787168</v>
      </c>
      <c r="P29" s="35">
        <f>((PoundsSteamPerBldg!P24/PoundsSteamPerBldg!P$49)*EnergyUseSteamPlant!N$2)/10</f>
        <v>66.629448617596012</v>
      </c>
      <c r="Q29" s="35">
        <f>((PoundsSteamPerBldg!Q24/PoundsSteamPerBldg!Q$49)*EnergyUseSteamPlant!O$2)/10</f>
        <v>36.50955170951066</v>
      </c>
      <c r="R29" s="35">
        <f>((PoundsSteamPerBldg!R24/PoundsSteamPerBldg!R$49)*EnergyUseSteamPlant!P$2)/10</f>
        <v>60.971815285861773</v>
      </c>
      <c r="S29" s="35">
        <f>((PoundsSteamPerBldg!S24/PoundsSteamPerBldg!S$49)*EnergyUseSteamPlant!Q$2)/10</f>
        <v>110.3265123556998</v>
      </c>
      <c r="T29" s="35">
        <f>((PoundsSteamPerBldg!T24/PoundsSteamPerBldg!T$49)*EnergyUseSteamPlant!R$2)/10</f>
        <v>142.3966961649391</v>
      </c>
      <c r="U29" s="35">
        <f>((PoundsSteamPerBldg!U24/PoundsSteamPerBldg!U$49)*EnergyUseSteamPlant!S$2)/10</f>
        <v>168.42919109276858</v>
      </c>
      <c r="V29" s="35">
        <f>((PoundsSteamPerBldg!V24/PoundsSteamPerBldg!V$49)*EnergyUseSteamPlant!T$2)/10</f>
        <v>222.07998595481018</v>
      </c>
      <c r="W29" s="35">
        <f>((PoundsSteamPerBldg!W24/PoundsSteamPerBldg!W$49)*EnergyUseSteamPlant!U$2)/10</f>
        <v>157.83132702374263</v>
      </c>
      <c r="X29" s="35">
        <f>((PoundsSteamPerBldg!X24/PoundsSteamPerBldg!X$49)*EnergyUseSteamPlant!V$2)/10</f>
        <v>143.47151237985867</v>
      </c>
      <c r="Y29" s="35">
        <f>((PoundsSteamPerBldg!Y24/PoundsSteamPerBldg!Y$49)*EnergyUseSteamPlant!W$2)/10</f>
        <v>119.86855292937693</v>
      </c>
      <c r="Z29" s="35">
        <f>((PoundsSteamPerBldg!Z24/PoundsSteamPerBldg!Z$49)*EnergyUseSteamPlant!X$2)/10</f>
        <v>85.722896738084287</v>
      </c>
      <c r="AA29" s="35">
        <f>((PoundsSteamPerBldg!AA24/PoundsSteamPerBldg!AA$49)*EnergyUseSteamPlant!Y$2)/10</f>
        <v>75.623160804283543</v>
      </c>
      <c r="AB29" s="35">
        <f>((PoundsSteamPerBldg!AB24/PoundsSteamPerBldg!AB$49)*EnergyUseSteamPlant!Z$2)/10</f>
        <v>67.211772505488028</v>
      </c>
      <c r="AC29" s="35">
        <f>((PoundsSteamPerBldg!AC24/PoundsSteamPerBldg!AC$49)*EnergyUseSteamPlant!AA$2)/10</f>
        <v>48.112496527612024</v>
      </c>
      <c r="AD29" s="35">
        <f>((PoundsSteamPerBldg!AD24/PoundsSteamPerBldg!AD$49)*EnergyUseSteamPlant!AB$2)/10</f>
        <v>81.116371542661753</v>
      </c>
      <c r="AE29" s="35">
        <f>((PoundsSteamPerBldg!AE24/PoundsSteamPerBldg!AE$49)*EnergyUseSteamPlant!AC$2)/10</f>
        <v>145.24718811126428</v>
      </c>
      <c r="AF29" s="35">
        <f>((PoundsSteamPerBldg!AF24/PoundsSteamPerBldg!AF$49)*EnergyUseSteamPlant!AD$2)/10</f>
        <v>176.92644186399417</v>
      </c>
      <c r="AG29" s="35">
        <f>((PoundsSteamPerBldg!AG24/PoundsSteamPerBldg!AG$49)*EnergyUseSteamPlant!AE$2)/10</f>
        <v>185.17160088778942</v>
      </c>
      <c r="AH29" s="35">
        <f>((PoundsSteamPerBldg!AH24/PoundsSteamPerBldg!AH$49)*EnergyUseSteamPlant!AF$2)/10</f>
        <v>167.94770973983475</v>
      </c>
      <c r="AI29" s="35">
        <f>((PoundsSteamPerBldg!AI24/PoundsSteamPerBldg!AI$49)*EnergyUseSteamPlant!AG$2)/10</f>
        <v>156.70247388633464</v>
      </c>
      <c r="AJ29" s="35">
        <f>((PoundsSteamPerBldg!AJ24/PoundsSteamPerBldg!AJ$49)*EnergyUseSteamPlant!AH$2)/10</f>
        <v>143.77550101148864</v>
      </c>
      <c r="AK29" s="35">
        <f>((PoundsSteamPerBldg!AK24/PoundsSteamPerBldg!AK$49)*EnergyUseSteamPlant!AI$2)/10</f>
        <v>105.13969475747983</v>
      </c>
      <c r="AL29" s="35">
        <f>((PoundsSteamPerBldg!AL24/PoundsSteamPerBldg!AL$49)*EnergyUseSteamPlant!AJ$2)/10</f>
        <v>88.125303745982478</v>
      </c>
      <c r="AM29" s="35">
        <f>((PoundsSteamPerBldg!AM24/PoundsSteamPerBldg!AM$49)*EnergyUseSteamPlant!AK$2)/10</f>
        <v>62.900378428148699</v>
      </c>
      <c r="AN29" s="35">
        <f>((PoundsSteamPerBldg!AN24/PoundsSteamPerBldg!AN$49)*EnergyUseSteamPlant!AL$2)/10</f>
        <v>46.828239706460216</v>
      </c>
      <c r="AO29" s="35">
        <f>((PoundsSteamPerBldg!AO24/PoundsSteamPerBldg!AO$49)*EnergyUseSteamPlant!AM$2)/10</f>
        <v>26.309858298226477</v>
      </c>
      <c r="AP29" s="35">
        <f>((PoundsSteamPerBldg!AP24/PoundsSteamPerBldg!AP$49)*EnergyUseSteamPlant!AN$2)/10</f>
        <v>41.660260377948717</v>
      </c>
      <c r="AQ29" s="35">
        <f>((PoundsSteamPerBldg!AQ24/PoundsSteamPerBldg!AQ$49)*EnergyUseSteamPlant!AO$2)/10</f>
        <v>82.017756821968717</v>
      </c>
      <c r="AR29" s="35">
        <f>((PoundsSteamPerBldg!AR24/PoundsSteamPerBldg!AR$49)*EnergyUseSteamPlant!AP$2)/10</f>
        <v>129.95143291981364</v>
      </c>
      <c r="AS29" s="35">
        <f>((PoundsSteamPerBldg!AS24/PoundsSteamPerBldg!AS$49)*EnergyUseSteamPlant!AQ$2)/10</f>
        <v>138.76526423256834</v>
      </c>
      <c r="AT29" s="35">
        <f>((PoundsSteamPerBldg!AT24/PoundsSteamPerBldg!AT$49)*EnergyUseSteamPlant!AR$2)/10</f>
        <v>154.88656718432725</v>
      </c>
      <c r="AU29" s="35">
        <f>((PoundsSteamPerBldg!AU24/PoundsSteamPerBldg!AU$49)*EnergyUseSteamPlant!AS$2)/10</f>
        <v>107.84817212029388</v>
      </c>
      <c r="AV29" s="35">
        <f>((PoundsSteamPerBldg!AV24/PoundsSteamPerBldg!AV$49)*EnergyUseSteamPlant!AT$2)/10</f>
        <v>99.791376004527962</v>
      </c>
      <c r="AW29" s="35">
        <f>((PoundsSteamPerBldg!AW24/PoundsSteamPerBldg!AW$49)*EnergyUseSteamPlant!AU$2)/10</f>
        <v>91.817613286513591</v>
      </c>
      <c r="AX29" s="35">
        <f>((PoundsSteamPerBldg!AX24/PoundsSteamPerBldg!AX$49)*EnergyUseSteamPlant!AV$2)/10</f>
        <v>49.573733811486228</v>
      </c>
      <c r="AY29" s="35">
        <f>((PoundsSteamPerBldg!AY24/PoundsSteamPerBldg!AY$49)*EnergyUseSteamPlant!AW$2)/10</f>
        <v>41.703767664475457</v>
      </c>
    </row>
    <row r="30" spans="3:51" s="32" customFormat="1">
      <c r="C30" t="s">
        <v>137</v>
      </c>
      <c r="D30" s="40" t="s">
        <v>114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</row>
    <row r="31" spans="3:51" s="32" customFormat="1">
      <c r="C31" t="s">
        <v>122</v>
      </c>
      <c r="D31" s="40" t="s">
        <v>123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</row>
    <row r="32" spans="3:51" s="32" customFormat="1">
      <c r="C32" s="32" t="s">
        <v>64</v>
      </c>
      <c r="D32" s="35">
        <f>((PoundsSteamPerBldg!D25/PoundsSteamPerBldg!D$49)*EnergyUseSteamPlant!B$2)/10</f>
        <v>154.85321368924312</v>
      </c>
      <c r="E32" s="35">
        <f>((PoundsSteamPerBldg!E25/PoundsSteamPerBldg!E$49)*EnergyUseSteamPlant!C$2)/10</f>
        <v>139.01405197246464</v>
      </c>
      <c r="F32" s="35">
        <f>((PoundsSteamPerBldg!F25/PoundsSteamPerBldg!F$49)*EnergyUseSteamPlant!D$2)/10</f>
        <v>121.74481051916136</v>
      </c>
      <c r="G32" s="35">
        <f>((PoundsSteamPerBldg!G25/PoundsSteamPerBldg!G$49)*EnergyUseSteamPlant!E$2)/10</f>
        <v>344.86999100983394</v>
      </c>
      <c r="H32" s="35">
        <f>((PoundsSteamPerBldg!H25/PoundsSteamPerBldg!H$49)*EnergyUseSteamPlant!F$2)/10</f>
        <v>606.53777930297349</v>
      </c>
      <c r="I32" s="35">
        <f>((PoundsSteamPerBldg!I25/PoundsSteamPerBldg!I$49)*EnergyUseSteamPlant!G$2)/10</f>
        <v>677.31917141496035</v>
      </c>
      <c r="J32" s="35">
        <f>((PoundsSteamPerBldg!J25/PoundsSteamPerBldg!J$49)*EnergyUseSteamPlant!H$2)/10</f>
        <v>737.26397308677463</v>
      </c>
      <c r="K32" s="35">
        <f>((PoundsSteamPerBldg!K25/PoundsSteamPerBldg!K$49)*EnergyUseSteamPlant!I$2)/10</f>
        <v>549.98630359218475</v>
      </c>
      <c r="L32" s="35">
        <f>((PoundsSteamPerBldg!L25/PoundsSteamPerBldg!L$49)*EnergyUseSteamPlant!J$2)/10</f>
        <v>560.43544500758253</v>
      </c>
      <c r="M32" s="35">
        <f>((PoundsSteamPerBldg!M25/PoundsSteamPerBldg!M$49)*EnergyUseSteamPlant!K$2)/10</f>
        <v>351.9409908422715</v>
      </c>
      <c r="N32" s="35">
        <f>((PoundsSteamPerBldg!N25/PoundsSteamPerBldg!N$49)*EnergyUseSteamPlant!L$2)/10</f>
        <v>322.0591310543374</v>
      </c>
      <c r="O32" s="35">
        <f>((PoundsSteamPerBldg!O25/PoundsSteamPerBldg!O$49)*EnergyUseSteamPlant!M$2)/10</f>
        <v>288.67196153808334</v>
      </c>
      <c r="P32" s="35">
        <f>((PoundsSteamPerBldg!P25/PoundsSteamPerBldg!P$49)*EnergyUseSteamPlant!N$2)/10</f>
        <v>244.54300277463372</v>
      </c>
      <c r="Q32" s="35">
        <f>((PoundsSteamPerBldg!Q25/PoundsSteamPerBldg!Q$49)*EnergyUseSteamPlant!O$2)/10</f>
        <v>158.98374125126276</v>
      </c>
      <c r="R32" s="35">
        <f>((PoundsSteamPerBldg!R25/PoundsSteamPerBldg!R$49)*EnergyUseSteamPlant!P$2)/10</f>
        <v>231.89782300015563</v>
      </c>
      <c r="S32" s="35">
        <f>((PoundsSteamPerBldg!S25/PoundsSteamPerBldg!S$49)*EnergyUseSteamPlant!Q$2)/10</f>
        <v>413.59562485894338</v>
      </c>
      <c r="T32" s="35">
        <f>((PoundsSteamPerBldg!T25/PoundsSteamPerBldg!T$49)*EnergyUseSteamPlant!R$2)/10</f>
        <v>718.63449223189525</v>
      </c>
      <c r="U32" s="35">
        <f>((PoundsSteamPerBldg!U25/PoundsSteamPerBldg!U$49)*EnergyUseSteamPlant!S$2)/10</f>
        <v>719.02526635017853</v>
      </c>
      <c r="V32" s="35">
        <f>((PoundsSteamPerBldg!V25/PoundsSteamPerBldg!V$49)*EnergyUseSteamPlant!T$2)/10</f>
        <v>795.31648696745071</v>
      </c>
      <c r="W32" s="35">
        <f>((PoundsSteamPerBldg!W25/PoundsSteamPerBldg!W$49)*EnergyUseSteamPlant!U$2)/10</f>
        <v>529.21093064767581</v>
      </c>
      <c r="X32" s="35">
        <f>((PoundsSteamPerBldg!X25/PoundsSteamPerBldg!X$49)*EnergyUseSteamPlant!V$2)/10</f>
        <v>588.2342952078925</v>
      </c>
      <c r="Y32" s="35">
        <f>((PoundsSteamPerBldg!Y25/PoundsSteamPerBldg!Y$49)*EnergyUseSteamPlant!W$2)/10</f>
        <v>445.30397379732938</v>
      </c>
      <c r="Z32" s="35">
        <f>((PoundsSteamPerBldg!Z25/PoundsSteamPerBldg!Z$49)*EnergyUseSteamPlant!X$2)/10</f>
        <v>297.09886751237644</v>
      </c>
      <c r="AA32" s="35">
        <f>((PoundsSteamPerBldg!AA25/PoundsSteamPerBldg!AA$49)*EnergyUseSteamPlant!Y$2)/10</f>
        <v>242.41417540556063</v>
      </c>
      <c r="AB32" s="35">
        <f>((PoundsSteamPerBldg!AB25/PoundsSteamPerBldg!AB$49)*EnergyUseSteamPlant!Z$2)/10</f>
        <v>153.92929361930589</v>
      </c>
      <c r="AC32" s="35">
        <f>((PoundsSteamPerBldg!AC25/PoundsSteamPerBldg!AC$49)*EnergyUseSteamPlant!AA$2)/10</f>
        <v>124.79749845374351</v>
      </c>
      <c r="AD32" s="35">
        <f>((PoundsSteamPerBldg!AD25/PoundsSteamPerBldg!AD$49)*EnergyUseSteamPlant!AB$2)/10</f>
        <v>347.9192613291483</v>
      </c>
      <c r="AE32" s="35">
        <f>((PoundsSteamPerBldg!AE25/PoundsSteamPerBldg!AE$49)*EnergyUseSteamPlant!AC$2)/10</f>
        <v>806.50942116528415</v>
      </c>
      <c r="AF32" s="35">
        <f>((PoundsSteamPerBldg!AF25/PoundsSteamPerBldg!AF$49)*EnergyUseSteamPlant!AD$2)/10</f>
        <v>720.79427371905251</v>
      </c>
      <c r="AG32" s="35">
        <f>((PoundsSteamPerBldg!AG25/PoundsSteamPerBldg!AG$49)*EnergyUseSteamPlant!AE$2)/10</f>
        <v>720.13525484389288</v>
      </c>
      <c r="AH32" s="35">
        <f>((PoundsSteamPerBldg!AH25/PoundsSteamPerBldg!AH$49)*EnergyUseSteamPlant!AF$2)/10</f>
        <v>584.40982572483654</v>
      </c>
      <c r="AI32" s="35">
        <f>((PoundsSteamPerBldg!AI25/PoundsSteamPerBldg!AI$49)*EnergyUseSteamPlant!AG$2)/10</f>
        <v>648.51577888080033</v>
      </c>
      <c r="AJ32" s="35">
        <f>((PoundsSteamPerBldg!AJ25/PoundsSteamPerBldg!AJ$49)*EnergyUseSteamPlant!AH$2)/10</f>
        <v>396.08342523343276</v>
      </c>
      <c r="AK32" s="35">
        <f>((PoundsSteamPerBldg!AK25/PoundsSteamPerBldg!AK$49)*EnergyUseSteamPlant!AI$2)/10</f>
        <v>251.87584070786147</v>
      </c>
      <c r="AL32" s="35">
        <f>((PoundsSteamPerBldg!AL25/PoundsSteamPerBldg!AL$49)*EnergyUseSteamPlant!AJ$2)/10</f>
        <v>168.40392511760609</v>
      </c>
      <c r="AM32" s="35">
        <f>((PoundsSteamPerBldg!AM25/PoundsSteamPerBldg!AM$49)*EnergyUseSteamPlant!AK$2)/10</f>
        <v>139.42249485984556</v>
      </c>
      <c r="AN32" s="35">
        <f>((PoundsSteamPerBldg!AN25/PoundsSteamPerBldg!AN$49)*EnergyUseSteamPlant!AL$2)/10</f>
        <v>102.82866075910866</v>
      </c>
      <c r="AO32" s="35">
        <f>((PoundsSteamPerBldg!AO25/PoundsSteamPerBldg!AO$49)*EnergyUseSteamPlant!AM$2)/10</f>
        <v>57.068375209119878</v>
      </c>
      <c r="AP32" s="35">
        <f>((PoundsSteamPerBldg!AP25/PoundsSteamPerBldg!AP$49)*EnergyUseSteamPlant!AN$2)/10</f>
        <v>167.70925331635766</v>
      </c>
      <c r="AQ32" s="35">
        <f>((PoundsSteamPerBldg!AQ25/PoundsSteamPerBldg!AQ$49)*EnergyUseSteamPlant!AO$2)/10</f>
        <v>280.88171404024149</v>
      </c>
      <c r="AR32" s="35">
        <f>((PoundsSteamPerBldg!AR25/PoundsSteamPerBldg!AR$49)*EnergyUseSteamPlant!AP$2)/10</f>
        <v>484.53520001139702</v>
      </c>
      <c r="AS32" s="35">
        <f>((PoundsSteamPerBldg!AS25/PoundsSteamPerBldg!AS$49)*EnergyUseSteamPlant!AQ$2)/10</f>
        <v>532.2205917411685</v>
      </c>
      <c r="AT32" s="35">
        <f>((PoundsSteamPerBldg!AT25/PoundsSteamPerBldg!AT$49)*EnergyUseSteamPlant!AR$2)/10</f>
        <v>526.43711267478534</v>
      </c>
      <c r="AU32" s="35">
        <f>((PoundsSteamPerBldg!AU25/PoundsSteamPerBldg!AU$49)*EnergyUseSteamPlant!AS$2)/10</f>
        <v>315.00915563878351</v>
      </c>
      <c r="AV32" s="35">
        <f>((PoundsSteamPerBldg!AV25/PoundsSteamPerBldg!AV$49)*EnergyUseSteamPlant!AT$2)/10</f>
        <v>300.14525217926189</v>
      </c>
      <c r="AW32" s="35">
        <f>((PoundsSteamPerBldg!AW25/PoundsSteamPerBldg!AW$49)*EnergyUseSteamPlant!AU$2)/10</f>
        <v>238.55804140166657</v>
      </c>
      <c r="AX32" s="35">
        <f>((PoundsSteamPerBldg!AX25/PoundsSteamPerBldg!AX$49)*EnergyUseSteamPlant!AV$2)/10</f>
        <v>122.91008383013113</v>
      </c>
      <c r="AY32" s="35">
        <f>((PoundsSteamPerBldg!AY25/PoundsSteamPerBldg!AY$49)*EnergyUseSteamPlant!AW$2)/10</f>
        <v>105.08251983877699</v>
      </c>
    </row>
    <row r="33" spans="2:51" s="32" customFormat="1" ht="15.75">
      <c r="B33" s="41" t="s">
        <v>125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</row>
    <row r="34" spans="2:51" s="32" customFormat="1">
      <c r="C34" s="32" t="s">
        <v>65</v>
      </c>
      <c r="D34" s="35">
        <f>((PoundsSteamPerBldg!D26/PoundsSteamPerBldg!D$49)*EnergyUseSteamPlant!B$2)/10</f>
        <v>76.809636429446314</v>
      </c>
      <c r="E34" s="35">
        <f>((PoundsSteamPerBldg!E26/PoundsSteamPerBldg!E$49)*EnergyUseSteamPlant!C$2)/10</f>
        <v>30.645305360894394</v>
      </c>
      <c r="F34" s="35">
        <f>((PoundsSteamPerBldg!F26/PoundsSteamPerBldg!F$49)*EnergyUseSteamPlant!D$2)/10</f>
        <v>13.972150897184241</v>
      </c>
      <c r="G34" s="35">
        <f>((PoundsSteamPerBldg!G26/PoundsSteamPerBldg!G$49)*EnergyUseSteamPlant!E$2)/10</f>
        <v>36.170141853703122</v>
      </c>
      <c r="H34" s="35">
        <f>((PoundsSteamPerBldg!H26/PoundsSteamPerBldg!H$49)*EnergyUseSteamPlant!F$2)/10</f>
        <v>91.211925498761914</v>
      </c>
      <c r="I34" s="35">
        <f>((PoundsSteamPerBldg!I26/PoundsSteamPerBldg!I$49)*EnergyUseSteamPlant!G$2)/10</f>
        <v>130.1588251477703</v>
      </c>
      <c r="J34" s="35">
        <f>((PoundsSteamPerBldg!J26/PoundsSteamPerBldg!J$49)*EnergyUseSteamPlant!H$2)/10</f>
        <v>125.5855266704491</v>
      </c>
      <c r="K34" s="35">
        <f>((PoundsSteamPerBldg!K26/PoundsSteamPerBldg!K$49)*EnergyUseSteamPlant!I$2)/10</f>
        <v>64.299917684650239</v>
      </c>
      <c r="L34" s="35">
        <f>((PoundsSteamPerBldg!L26/PoundsSteamPerBldg!L$49)*EnergyUseSteamPlant!J$2)/10</f>
        <v>97.970254695988771</v>
      </c>
      <c r="M34" s="35">
        <f>((PoundsSteamPerBldg!M26/PoundsSteamPerBldg!M$49)*EnergyUseSteamPlant!K$2)/10</f>
        <v>36.377847213607936</v>
      </c>
      <c r="N34" s="35">
        <f>((PoundsSteamPerBldg!N26/PoundsSteamPerBldg!N$49)*EnergyUseSteamPlant!L$2)/10</f>
        <v>18.449984099961014</v>
      </c>
      <c r="O34" s="35">
        <f>((PoundsSteamPerBldg!O26/PoundsSteamPerBldg!O$49)*EnergyUseSteamPlant!M$2)/10</f>
        <v>11.856601940793031</v>
      </c>
      <c r="P34" s="35">
        <f>((PoundsSteamPerBldg!P26/PoundsSteamPerBldg!P$49)*EnergyUseSteamPlant!N$2)/10</f>
        <v>0</v>
      </c>
      <c r="Q34" s="35">
        <f>((PoundsSteamPerBldg!Q26/PoundsSteamPerBldg!Q$49)*EnergyUseSteamPlant!O$2)/10</f>
        <v>2.5891068826440229</v>
      </c>
      <c r="R34" s="35">
        <f>((PoundsSteamPerBldg!R26/PoundsSteamPerBldg!R$49)*EnergyUseSteamPlant!P$2)/10</f>
        <v>15.715345668398678</v>
      </c>
      <c r="S34" s="35">
        <f>((PoundsSteamPerBldg!S26/PoundsSteamPerBldg!S$49)*EnergyUseSteamPlant!Q$2)/10</f>
        <v>24.104123265790744</v>
      </c>
      <c r="T34" s="35">
        <f>((PoundsSteamPerBldg!T26/PoundsSteamPerBldg!T$49)*EnergyUseSteamPlant!R$2)/10</f>
        <v>24.730995198778409</v>
      </c>
      <c r="U34" s="35">
        <f>((PoundsSteamPerBldg!U26/PoundsSteamPerBldg!U$49)*EnergyUseSteamPlant!S$2)/10</f>
        <v>36.956093421142079</v>
      </c>
      <c r="V34" s="35">
        <f>((PoundsSteamPerBldg!V26/PoundsSteamPerBldg!V$49)*EnergyUseSteamPlant!T$2)/10</f>
        <v>20.123362807625227</v>
      </c>
      <c r="W34" s="35">
        <f>((PoundsSteamPerBldg!W26/PoundsSteamPerBldg!W$49)*EnergyUseSteamPlant!U$2)/10</f>
        <v>31.372757436159663</v>
      </c>
      <c r="X34" s="35">
        <f>((PoundsSteamPerBldg!X26/PoundsSteamPerBldg!X$49)*EnergyUseSteamPlant!V$2)/10</f>
        <v>43.865574919404494</v>
      </c>
      <c r="Y34" s="35">
        <f>((PoundsSteamPerBldg!Y26/PoundsSteamPerBldg!Y$49)*EnergyUseSteamPlant!W$2)/10</f>
        <v>24.21327657317179</v>
      </c>
      <c r="Z34" s="35">
        <f>((PoundsSteamPerBldg!Z26/PoundsSteamPerBldg!Z$49)*EnergyUseSteamPlant!X$2)/10</f>
        <v>18.851876925564085</v>
      </c>
      <c r="AA34" s="35">
        <f>((PoundsSteamPerBldg!AA26/PoundsSteamPerBldg!AA$49)*EnergyUseSteamPlant!Y$2)/10</f>
        <v>7.631919183380786</v>
      </c>
      <c r="AB34" s="35">
        <f>((PoundsSteamPerBldg!AB26/PoundsSteamPerBldg!AB$49)*EnergyUseSteamPlant!Z$2)/10</f>
        <v>2.4784089921298165</v>
      </c>
      <c r="AC34" s="35">
        <f>((PoundsSteamPerBldg!AC26/PoundsSteamPerBldg!AC$49)*EnergyUseSteamPlant!AA$2)/10</f>
        <v>1.5532791879505781</v>
      </c>
      <c r="AD34" s="35">
        <f>((PoundsSteamPerBldg!AD26/PoundsSteamPerBldg!AD$49)*EnergyUseSteamPlant!AB$2)/10</f>
        <v>13.087465696180255</v>
      </c>
      <c r="AE34" s="35">
        <f>((PoundsSteamPerBldg!AE26/PoundsSteamPerBldg!AE$49)*EnergyUseSteamPlant!AC$2)/10</f>
        <v>38.073284063122465</v>
      </c>
      <c r="AF34" s="35">
        <f>((PoundsSteamPerBldg!AF26/PoundsSteamPerBldg!AF$49)*EnergyUseSteamPlant!AD$2)/10</f>
        <v>69.891546201509641</v>
      </c>
      <c r="AG34" s="35">
        <f>((PoundsSteamPerBldg!AG26/PoundsSteamPerBldg!AG$49)*EnergyUseSteamPlant!AE$2)/10</f>
        <v>146.21713911770811</v>
      </c>
      <c r="AH34" s="35">
        <f>((PoundsSteamPerBldg!AH26/PoundsSteamPerBldg!AH$49)*EnergyUseSteamPlant!AF$2)/10</f>
        <v>97.96401960167006</v>
      </c>
      <c r="AI34" s="35">
        <f>((PoundsSteamPerBldg!AI26/PoundsSteamPerBldg!AI$49)*EnergyUseSteamPlant!AG$2)/10</f>
        <v>137.86198259416446</v>
      </c>
      <c r="AJ34" s="35">
        <f>((PoundsSteamPerBldg!AJ26/PoundsSteamPerBldg!AJ$49)*EnergyUseSteamPlant!AH$2)/10</f>
        <v>49.946798314710811</v>
      </c>
      <c r="AK34" s="35">
        <f>((PoundsSteamPerBldg!AK26/PoundsSteamPerBldg!AK$49)*EnergyUseSteamPlant!AI$2)/10</f>
        <v>18.689823675732132</v>
      </c>
      <c r="AL34" s="35">
        <f>((PoundsSteamPerBldg!AL26/PoundsSteamPerBldg!AL$49)*EnergyUseSteamPlant!AJ$2)/10</f>
        <v>13.002312389429918</v>
      </c>
      <c r="AM34" s="35">
        <f>((PoundsSteamPerBldg!AM26/PoundsSteamPerBldg!AM$49)*EnergyUseSteamPlant!AK$2)/10</f>
        <v>3.0754962101436512</v>
      </c>
      <c r="AN34" s="35">
        <f>((PoundsSteamPerBldg!AN26/PoundsSteamPerBldg!AN$49)*EnergyUseSteamPlant!AL$2)/10</f>
        <v>8.4729044964152767</v>
      </c>
      <c r="AO34" s="35">
        <f>((PoundsSteamPerBldg!AO26/PoundsSteamPerBldg!AO$49)*EnergyUseSteamPlant!AM$2)/10</f>
        <v>6.7139264951905746</v>
      </c>
      <c r="AP34" s="35">
        <f>((PoundsSteamPerBldg!AP26/PoundsSteamPerBldg!AP$49)*EnergyUseSteamPlant!AN$2)/10</f>
        <v>13.131189012186463</v>
      </c>
      <c r="AQ34" s="35">
        <f>((PoundsSteamPerBldg!AQ26/PoundsSteamPerBldg!AQ$49)*EnergyUseSteamPlant!AO$2)/10</f>
        <v>27.621463910366241</v>
      </c>
      <c r="AR34" s="35">
        <f>((PoundsSteamPerBldg!AR26/PoundsSteamPerBldg!AR$49)*EnergyUseSteamPlant!AP$2)/10</f>
        <v>62.455559384069169</v>
      </c>
      <c r="AS34" s="35">
        <f>((PoundsSteamPerBldg!AS26/PoundsSteamPerBldg!AS$49)*EnergyUseSteamPlant!AQ$2)/10</f>
        <v>27.937097917252334</v>
      </c>
      <c r="AT34" s="35">
        <f>((PoundsSteamPerBldg!AT26/PoundsSteamPerBldg!AT$49)*EnergyUseSteamPlant!AR$2)/10</f>
        <v>67.424686416548866</v>
      </c>
      <c r="AU34" s="35">
        <f>((PoundsSteamPerBldg!AU26/PoundsSteamPerBldg!AU$49)*EnergyUseSteamPlant!AS$2)/10</f>
        <v>33.757831170545508</v>
      </c>
      <c r="AV34" s="35">
        <f>((PoundsSteamPerBldg!AV26/PoundsSteamPerBldg!AV$49)*EnergyUseSteamPlant!AT$2)/10</f>
        <v>28.096601010983601</v>
      </c>
      <c r="AW34" s="35">
        <f>((PoundsSteamPerBldg!AW26/PoundsSteamPerBldg!AW$49)*EnergyUseSteamPlant!AU$2)/10</f>
        <v>28.68143027445608</v>
      </c>
      <c r="AX34" s="35">
        <f>((PoundsSteamPerBldg!AX26/PoundsSteamPerBldg!AX$49)*EnergyUseSteamPlant!AV$2)/10</f>
        <v>17.087499459310912</v>
      </c>
      <c r="AY34" s="35">
        <f>((PoundsSteamPerBldg!AY26/PoundsSteamPerBldg!AY$49)*EnergyUseSteamPlant!AW$2)/10</f>
        <v>11.797776378766084</v>
      </c>
    </row>
    <row r="35" spans="2:51" s="32" customFormat="1">
      <c r="C35" s="32" t="s">
        <v>128</v>
      </c>
      <c r="D35" s="35">
        <f>((PoundsSteamPerBldg!D27/PoundsSteamPerBldg!D$49)*EnergyUseSteamPlant!B$2)/10</f>
        <v>163.6434519755544</v>
      </c>
      <c r="E35" s="35">
        <f>((PoundsSteamPerBldg!E27/PoundsSteamPerBldg!E$49)*EnergyUseSteamPlant!C$2)/10</f>
        <v>338.76912167244086</v>
      </c>
      <c r="F35" s="35">
        <f>((PoundsSteamPerBldg!F27/PoundsSteamPerBldg!F$49)*EnergyUseSteamPlant!D$2)/10</f>
        <v>371.40537369218413</v>
      </c>
      <c r="G35" s="35">
        <f>((PoundsSteamPerBldg!G27/PoundsSteamPerBldg!G$49)*EnergyUseSteamPlant!E$2)/10</f>
        <v>914.1365288385075</v>
      </c>
      <c r="H35" s="35">
        <f>((PoundsSteamPerBldg!H27/PoundsSteamPerBldg!H$49)*EnergyUseSteamPlant!F$2)/10</f>
        <v>1248.8295736961672</v>
      </c>
      <c r="I35" s="35">
        <f>((PoundsSteamPerBldg!I27/PoundsSteamPerBldg!I$49)*EnergyUseSteamPlant!G$2)/10</f>
        <v>1402.2399252224645</v>
      </c>
      <c r="J35" s="35">
        <f>((PoundsSteamPerBldg!J27/PoundsSteamPerBldg!J$49)*EnergyUseSteamPlant!H$2)/10</f>
        <v>1544.9618818682754</v>
      </c>
      <c r="K35" s="35">
        <f>((PoundsSteamPerBldg!K27/PoundsSteamPerBldg!K$49)*EnergyUseSteamPlant!I$2)/10</f>
        <v>1345.0358740223894</v>
      </c>
      <c r="L35" s="35">
        <f>((PoundsSteamPerBldg!L27/PoundsSteamPerBldg!L$49)*EnergyUseSteamPlant!J$2)/10</f>
        <v>1350.1394327417167</v>
      </c>
      <c r="M35" s="35">
        <f>((PoundsSteamPerBldg!M27/PoundsSteamPerBldg!M$49)*EnergyUseSteamPlant!K$2)/10</f>
        <v>1018.9403067027658</v>
      </c>
      <c r="N35" s="35">
        <f>((PoundsSteamPerBldg!N27/PoundsSteamPerBldg!N$49)*EnergyUseSteamPlant!L$2)/10</f>
        <v>828.12213579376987</v>
      </c>
      <c r="O35" s="35">
        <f>((PoundsSteamPerBldg!O27/PoundsSteamPerBldg!O$49)*EnergyUseSteamPlant!M$2)/10</f>
        <v>625.4962452438773</v>
      </c>
      <c r="P35" s="35">
        <f>((PoundsSteamPerBldg!P27/PoundsSteamPerBldg!P$49)*EnergyUseSteamPlant!N$2)/10</f>
        <v>438.36771626645532</v>
      </c>
      <c r="Q35" s="35">
        <f>((PoundsSteamPerBldg!Q27/PoundsSteamPerBldg!Q$49)*EnergyUseSteamPlant!O$2)/10</f>
        <v>254.44526505789881</v>
      </c>
      <c r="R35" s="35">
        <f>((PoundsSteamPerBldg!R27/PoundsSteamPerBldg!R$49)*EnergyUseSteamPlant!P$2)/10</f>
        <v>526.80340361239234</v>
      </c>
      <c r="S35" s="35">
        <f>((PoundsSteamPerBldg!S27/PoundsSteamPerBldg!S$49)*EnergyUseSteamPlant!Q$2)/10</f>
        <v>962.25764666244049</v>
      </c>
      <c r="T35" s="35">
        <f>((PoundsSteamPerBldg!T27/PoundsSteamPerBldg!T$49)*EnergyUseSteamPlant!R$2)/10</f>
        <v>1129.0680696940708</v>
      </c>
      <c r="U35" s="35">
        <f>((PoundsSteamPerBldg!U27/PoundsSteamPerBldg!U$49)*EnergyUseSteamPlant!S$2)/10</f>
        <v>1386.555061419059</v>
      </c>
      <c r="V35" s="35">
        <f>((PoundsSteamPerBldg!V27/PoundsSteamPerBldg!V$49)*EnergyUseSteamPlant!T$2)/10</f>
        <v>1585.4405547891126</v>
      </c>
      <c r="W35" s="35">
        <f>((PoundsSteamPerBldg!W27/PoundsSteamPerBldg!W$49)*EnergyUseSteamPlant!U$2)/10</f>
        <v>1230.2213497298765</v>
      </c>
      <c r="X35" s="35">
        <f>((PoundsSteamPerBldg!X27/PoundsSteamPerBldg!X$49)*EnergyUseSteamPlant!V$2)/10</f>
        <v>1128.0282125232488</v>
      </c>
      <c r="Y35" s="35">
        <f>((PoundsSteamPerBldg!Y27/PoundsSteamPerBldg!Y$49)*EnergyUseSteamPlant!W$2)/10</f>
        <v>1030.3262537571659</v>
      </c>
      <c r="Z35" s="35">
        <f>((PoundsSteamPerBldg!Z27/PoundsSteamPerBldg!Z$49)*EnergyUseSteamPlant!X$2)/10</f>
        <v>721.80871912741395</v>
      </c>
      <c r="AA35" s="35">
        <f>((PoundsSteamPerBldg!AA27/PoundsSteamPerBldg!AA$49)*EnergyUseSteamPlant!Y$2)/10</f>
        <v>451.01589606107098</v>
      </c>
      <c r="AB35" s="35">
        <f>((PoundsSteamPerBldg!AB27/PoundsSteamPerBldg!AB$49)*EnergyUseSteamPlant!Z$2)/10</f>
        <v>358.51190831560001</v>
      </c>
      <c r="AC35" s="35">
        <f>((PoundsSteamPerBldg!AC27/PoundsSteamPerBldg!AC$49)*EnergyUseSteamPlant!AA$2)/10</f>
        <v>271.35395830508043</v>
      </c>
      <c r="AD35" s="35">
        <f>((PoundsSteamPerBldg!AD27/PoundsSteamPerBldg!AD$49)*EnergyUseSteamPlant!AB$2)/10</f>
        <v>518.05631537949148</v>
      </c>
      <c r="AE35" s="35">
        <f>((PoundsSteamPerBldg!AE27/PoundsSteamPerBldg!AE$49)*EnergyUseSteamPlant!AC$2)/10</f>
        <v>1099.759266393042</v>
      </c>
      <c r="AF35" s="35">
        <f>((PoundsSteamPerBldg!AF27/PoundsSteamPerBldg!AF$49)*EnergyUseSteamPlant!AD$2)/10</f>
        <v>1248.2987796369816</v>
      </c>
      <c r="AG35" s="35">
        <f>((PoundsSteamPerBldg!AG27/PoundsSteamPerBldg!AG$49)*EnergyUseSteamPlant!AE$2)/10</f>
        <v>1512.3227666346156</v>
      </c>
      <c r="AH35" s="35">
        <f>((PoundsSteamPerBldg!AH27/PoundsSteamPerBldg!AH$49)*EnergyUseSteamPlant!AF$2)/10</f>
        <v>1354.7453254219324</v>
      </c>
      <c r="AI35" s="35">
        <f>((PoundsSteamPerBldg!AI27/PoundsSteamPerBldg!AI$49)*EnergyUseSteamPlant!AG$2)/10</f>
        <v>1354.2963100252809</v>
      </c>
      <c r="AJ35" s="35">
        <f>((PoundsSteamPerBldg!AJ27/PoundsSteamPerBldg!AJ$49)*EnergyUseSteamPlant!AH$2)/10</f>
        <v>1089.5238064256123</v>
      </c>
      <c r="AK35" s="35">
        <f>((PoundsSteamPerBldg!AK27/PoundsSteamPerBldg!AK$49)*EnergyUseSteamPlant!AI$2)/10</f>
        <v>914.66897033248335</v>
      </c>
      <c r="AL35" s="35">
        <f>((PoundsSteamPerBldg!AL27/PoundsSteamPerBldg!AL$49)*EnergyUseSteamPlant!AJ$2)/10</f>
        <v>540.60843930642</v>
      </c>
      <c r="AM35" s="35">
        <f>((PoundsSteamPerBldg!AM27/PoundsSteamPerBldg!AM$49)*EnergyUseSteamPlant!AK$2)/10</f>
        <v>199.82476908665149</v>
      </c>
      <c r="AN35" s="35">
        <f>((PoundsSteamPerBldg!AN27/PoundsSteamPerBldg!AN$49)*EnergyUseSteamPlant!AL$2)/10</f>
        <v>0</v>
      </c>
      <c r="AO35" s="35">
        <f>((PoundsSteamPerBldg!AO27/PoundsSteamPerBldg!AO$49)*EnergyUseSteamPlant!AM$2)/10</f>
        <v>0</v>
      </c>
      <c r="AP35" s="35">
        <f>((PoundsSteamPerBldg!AP27/PoundsSteamPerBldg!AP$49)*EnergyUseSteamPlant!AN$2)/10</f>
        <v>261.33410989431809</v>
      </c>
      <c r="AQ35" s="35">
        <f>((PoundsSteamPerBldg!AQ27/PoundsSteamPerBldg!AQ$49)*EnergyUseSteamPlant!AO$2)/10</f>
        <v>670.83117024915532</v>
      </c>
      <c r="AR35" s="35">
        <f>((PoundsSteamPerBldg!AR27/PoundsSteamPerBldg!AR$49)*EnergyUseSteamPlant!AP$2)/10</f>
        <v>1093.8648448522365</v>
      </c>
      <c r="AS35" s="35">
        <f>((PoundsSteamPerBldg!AS27/PoundsSteamPerBldg!AS$49)*EnergyUseSteamPlant!AQ$2)/10</f>
        <v>1223.6755629541083</v>
      </c>
      <c r="AT35" s="35">
        <f>((PoundsSteamPerBldg!AT27/PoundsSteamPerBldg!AT$49)*EnergyUseSteamPlant!AR$2)/10</f>
        <v>1324.9712908585138</v>
      </c>
      <c r="AU35" s="35">
        <f>((PoundsSteamPerBldg!AU27/PoundsSteamPerBldg!AU$49)*EnergyUseSteamPlant!AS$2)/10</f>
        <v>934.13715648191339</v>
      </c>
      <c r="AV35" s="35">
        <f>((PoundsSteamPerBldg!AV27/PoundsSteamPerBldg!AV$49)*EnergyUseSteamPlant!AT$2)/10</f>
        <v>891.805097606544</v>
      </c>
      <c r="AW35" s="35">
        <f>((PoundsSteamPerBldg!AW27/PoundsSteamPerBldg!AW$49)*EnergyUseSteamPlant!AU$2)/10</f>
        <v>886.53178993034851</v>
      </c>
      <c r="AX35" s="35">
        <f>((PoundsSteamPerBldg!AX27/PoundsSteamPerBldg!AX$49)*EnergyUseSteamPlant!AV$2)/10</f>
        <v>529.87236627451489</v>
      </c>
      <c r="AY35" s="35">
        <f>((PoundsSteamPerBldg!AY27/PoundsSteamPerBldg!AY$49)*EnergyUseSteamPlant!AW$2)/10</f>
        <v>319.58066423283037</v>
      </c>
    </row>
    <row r="36" spans="2:51" s="32" customFormat="1">
      <c r="C36" s="32" t="s">
        <v>91</v>
      </c>
      <c r="D36" s="35">
        <f>((PoundsSteamPerBldg!D28/PoundsSteamPerBldg!D$49)*EnergyUseSteamPlant!B$2)/10</f>
        <v>4.3378744654589578</v>
      </c>
      <c r="E36" s="35">
        <f>((PoundsSteamPerBldg!E28/PoundsSteamPerBldg!E$49)*EnergyUseSteamPlant!C$2)/10</f>
        <v>21.47809421635138</v>
      </c>
      <c r="F36" s="35">
        <f>((PoundsSteamPerBldg!F28/PoundsSteamPerBldg!F$49)*EnergyUseSteamPlant!D$2)/10</f>
        <v>28.688316094296859</v>
      </c>
      <c r="G36" s="35">
        <f>((PoundsSteamPerBldg!G28/PoundsSteamPerBldg!G$49)*EnergyUseSteamPlant!E$2)/10</f>
        <v>115.07659368127182</v>
      </c>
      <c r="H36" s="35">
        <f>((PoundsSteamPerBldg!H28/PoundsSteamPerBldg!H$49)*EnergyUseSteamPlant!F$2)/10</f>
        <v>165.19260136620741</v>
      </c>
      <c r="I36" s="35">
        <f>((PoundsSteamPerBldg!I28/PoundsSteamPerBldg!I$49)*EnergyUseSteamPlant!G$2)/10</f>
        <v>166.98670978260452</v>
      </c>
      <c r="J36" s="35">
        <f>((PoundsSteamPerBldg!J28/PoundsSteamPerBldg!J$49)*EnergyUseSteamPlant!H$2)/10</f>
        <v>193.34765107756721</v>
      </c>
      <c r="K36" s="35">
        <f>((PoundsSteamPerBldg!K28/PoundsSteamPerBldg!K$49)*EnergyUseSteamPlant!I$2)/10</f>
        <v>164.53762397463441</v>
      </c>
      <c r="L36" s="35">
        <f>((PoundsSteamPerBldg!L28/PoundsSteamPerBldg!L$49)*EnergyUseSteamPlant!J$2)/10</f>
        <v>154.67881075166332</v>
      </c>
      <c r="M36" s="35">
        <f>((PoundsSteamPerBldg!M28/PoundsSteamPerBldg!M$49)*EnergyUseSteamPlant!K$2)/10</f>
        <v>122.14549888545335</v>
      </c>
      <c r="N36" s="35">
        <f>((PoundsSteamPerBldg!N28/PoundsSteamPerBldg!N$49)*EnergyUseSteamPlant!L$2)/10</f>
        <v>102.21335277361915</v>
      </c>
      <c r="O36" s="35">
        <f>((PoundsSteamPerBldg!O28/PoundsSteamPerBldg!O$49)*EnergyUseSteamPlant!M$2)/10</f>
        <v>74.135448869837091</v>
      </c>
      <c r="P36" s="35">
        <f>((PoundsSteamPerBldg!P28/PoundsSteamPerBldg!P$49)*EnergyUseSteamPlant!N$2)/10</f>
        <v>57.557502527157894</v>
      </c>
      <c r="Q36" s="35">
        <f>((PoundsSteamPerBldg!Q28/PoundsSteamPerBldg!Q$49)*EnergyUseSteamPlant!O$2)/10</f>
        <v>36.436176210812242</v>
      </c>
      <c r="R36" s="35">
        <f>((PoundsSteamPerBldg!R28/PoundsSteamPerBldg!R$49)*EnergyUseSteamPlant!P$2)/10</f>
        <v>61.184724287296454</v>
      </c>
      <c r="S36" s="35">
        <f>((PoundsSteamPerBldg!S28/PoundsSteamPerBldg!S$49)*EnergyUseSteamPlant!Q$2)/10</f>
        <v>123.14039143605878</v>
      </c>
      <c r="T36" s="35">
        <f>((PoundsSteamPerBldg!T28/PoundsSteamPerBldg!T$49)*EnergyUseSteamPlant!R$2)/10</f>
        <v>153.90417964518701</v>
      </c>
      <c r="U36" s="35">
        <f>((PoundsSteamPerBldg!U28/PoundsSteamPerBldg!U$49)*EnergyUseSteamPlant!S$2)/10</f>
        <v>182.91332815558388</v>
      </c>
      <c r="V36" s="35">
        <f>((PoundsSteamPerBldg!V28/PoundsSteamPerBldg!V$49)*EnergyUseSteamPlant!T$2)/10</f>
        <v>196.76420400139597</v>
      </c>
      <c r="W36" s="35">
        <f>((PoundsSteamPerBldg!W28/PoundsSteamPerBldg!W$49)*EnergyUseSteamPlant!U$2)/10</f>
        <v>153.21605076142205</v>
      </c>
      <c r="X36" s="35">
        <f>((PoundsSteamPerBldg!X28/PoundsSteamPerBldg!X$49)*EnergyUseSteamPlant!V$2)/10</f>
        <v>134.30001742415482</v>
      </c>
      <c r="Y36" s="35">
        <f>((PoundsSteamPerBldg!Y28/PoundsSteamPerBldg!Y$49)*EnergyUseSteamPlant!W$2)/10</f>
        <v>112.37142091621729</v>
      </c>
      <c r="Z36" s="35">
        <f>((PoundsSteamPerBldg!Z28/PoundsSteamPerBldg!Z$49)*EnergyUseSteamPlant!X$2)/10</f>
        <v>90.93653154361121</v>
      </c>
      <c r="AA36" s="35">
        <f>((PoundsSteamPerBldg!AA28/PoundsSteamPerBldg!AA$49)*EnergyUseSteamPlant!Y$2)/10</f>
        <v>63.961588292077707</v>
      </c>
      <c r="AB36" s="35">
        <f>((PoundsSteamPerBldg!AB28/PoundsSteamPerBldg!AB$49)*EnergyUseSteamPlant!Z$2)/10</f>
        <v>45.723296703454388</v>
      </c>
      <c r="AC36" s="35">
        <f>((PoundsSteamPerBldg!AC28/PoundsSteamPerBldg!AC$49)*EnergyUseSteamPlant!AA$2)/10</f>
        <v>32.644968479532743</v>
      </c>
      <c r="AD36" s="35">
        <f>((PoundsSteamPerBldg!AD28/PoundsSteamPerBldg!AD$49)*EnergyUseSteamPlant!AB$2)/10</f>
        <v>46.907550317002496</v>
      </c>
      <c r="AE36" s="35">
        <f>((PoundsSteamPerBldg!AE28/PoundsSteamPerBldg!AE$49)*EnergyUseSteamPlant!AC$2)/10</f>
        <v>108.52018342512596</v>
      </c>
      <c r="AF36" s="35">
        <f>((PoundsSteamPerBldg!AF28/PoundsSteamPerBldg!AF$49)*EnergyUseSteamPlant!AD$2)/10</f>
        <v>135.28021535119578</v>
      </c>
      <c r="AG36" s="35">
        <f>((PoundsSteamPerBldg!AG28/PoundsSteamPerBldg!AG$49)*EnergyUseSteamPlant!AE$2)/10</f>
        <v>203.82138689341139</v>
      </c>
      <c r="AH36" s="35">
        <f>((PoundsSteamPerBldg!AH28/PoundsSteamPerBldg!AH$49)*EnergyUseSteamPlant!AF$2)/10</f>
        <v>185.23547790483531</v>
      </c>
      <c r="AI36" s="35">
        <f>((PoundsSteamPerBldg!AI28/PoundsSteamPerBldg!AI$49)*EnergyUseSteamPlant!AG$2)/10</f>
        <v>190.49471012620756</v>
      </c>
      <c r="AJ36" s="35">
        <f>((PoundsSteamPerBldg!AJ28/PoundsSteamPerBldg!AJ$49)*EnergyUseSteamPlant!AH$2)/10</f>
        <v>96.819466543287746</v>
      </c>
      <c r="AK36" s="35">
        <f>((PoundsSteamPerBldg!AK28/PoundsSteamPerBldg!AK$49)*EnergyUseSteamPlant!AI$2)/10</f>
        <v>94.721708796281206</v>
      </c>
      <c r="AL36" s="35">
        <f>((PoundsSteamPerBldg!AL28/PoundsSteamPerBldg!AL$49)*EnergyUseSteamPlant!AJ$2)/10</f>
        <v>71.872413259195099</v>
      </c>
      <c r="AM36" s="35">
        <f>((PoundsSteamPerBldg!AM28/PoundsSteamPerBldg!AM$49)*EnergyUseSteamPlant!AK$2)/10</f>
        <v>32.051148243642658</v>
      </c>
      <c r="AN36" s="35">
        <f>((PoundsSteamPerBldg!AN28/PoundsSteamPerBldg!AN$49)*EnergyUseSteamPlant!AL$2)/10</f>
        <v>0</v>
      </c>
      <c r="AO36" s="35">
        <f>((PoundsSteamPerBldg!AO28/PoundsSteamPerBldg!AO$49)*EnergyUseSteamPlant!AM$2)/10</f>
        <v>0</v>
      </c>
      <c r="AP36" s="35">
        <f>((PoundsSteamPerBldg!AP28/PoundsSteamPerBldg!AP$49)*EnergyUseSteamPlant!AN$2)/10</f>
        <v>0</v>
      </c>
      <c r="AQ36" s="35">
        <f>((PoundsSteamPerBldg!AQ28/PoundsSteamPerBldg!AQ$49)*EnergyUseSteamPlant!AO$2)/10</f>
        <v>0</v>
      </c>
      <c r="AR36" s="35">
        <f>((PoundsSteamPerBldg!AR28/PoundsSteamPerBldg!AR$49)*EnergyUseSteamPlant!AP$2)/10</f>
        <v>0</v>
      </c>
      <c r="AS36" s="35">
        <f>((PoundsSteamPerBldg!AS28/PoundsSteamPerBldg!AS$49)*EnergyUseSteamPlant!AQ$2)/10</f>
        <v>0</v>
      </c>
      <c r="AT36" s="35">
        <f>((PoundsSteamPerBldg!AT28/PoundsSteamPerBldg!AT$49)*EnergyUseSteamPlant!AR$2)/10</f>
        <v>0</v>
      </c>
      <c r="AU36" s="35">
        <f>((PoundsSteamPerBldg!AU28/PoundsSteamPerBldg!AU$49)*EnergyUseSteamPlant!AS$2)/10</f>
        <v>0</v>
      </c>
      <c r="AV36" s="35">
        <f>((PoundsSteamPerBldg!AV28/PoundsSteamPerBldg!AV$49)*EnergyUseSteamPlant!AT$2)/10</f>
        <v>0</v>
      </c>
      <c r="AW36" s="35">
        <f>((PoundsSteamPerBldg!AW28/PoundsSteamPerBldg!AW$49)*EnergyUseSteamPlant!AU$2)/10</f>
        <v>0</v>
      </c>
      <c r="AX36" s="35">
        <f>((PoundsSteamPerBldg!AX28/PoundsSteamPerBldg!AX$49)*EnergyUseSteamPlant!AV$2)/10</f>
        <v>0</v>
      </c>
      <c r="AY36" s="35">
        <f>((PoundsSteamPerBldg!AY28/PoundsSteamPerBldg!AY$49)*EnergyUseSteamPlant!AW$2)/10</f>
        <v>0</v>
      </c>
    </row>
    <row r="37" spans="2:51" s="32" customFormat="1">
      <c r="C37" s="32" t="s">
        <v>106</v>
      </c>
      <c r="D37" s="35">
        <f>((PoundsSteamPerBldg!D29/PoundsSteamPerBldg!D$49)*EnergyUseSteamPlant!B$2)/10</f>
        <v>105.01218097467363</v>
      </c>
      <c r="E37" s="35">
        <f>((PoundsSteamPerBldg!E29/PoundsSteamPerBldg!E$49)*EnergyUseSteamPlant!C$2)/10</f>
        <v>69.985171891253444</v>
      </c>
      <c r="F37" s="35">
        <f>((PoundsSteamPerBldg!F29/PoundsSteamPerBldg!F$49)*EnergyUseSteamPlant!D$2)/10</f>
        <v>85.671058359399069</v>
      </c>
      <c r="G37" s="35">
        <f>((PoundsSteamPerBldg!G29/PoundsSteamPerBldg!G$49)*EnergyUseSteamPlant!E$2)/10</f>
        <v>237.66380432190755</v>
      </c>
      <c r="H37" s="35">
        <f>((PoundsSteamPerBldg!H29/PoundsSteamPerBldg!H$49)*EnergyUseSteamPlant!F$2)/10</f>
        <v>333.46497124435416</v>
      </c>
      <c r="I37" s="35">
        <f>((PoundsSteamPerBldg!I29/PoundsSteamPerBldg!I$49)*EnergyUseSteamPlant!G$2)/10</f>
        <v>328.42401229146697</v>
      </c>
      <c r="J37" s="35">
        <f>((PoundsSteamPerBldg!J29/PoundsSteamPerBldg!J$49)*EnergyUseSteamPlant!H$2)/10</f>
        <v>362.52424673222106</v>
      </c>
      <c r="K37" s="35">
        <f>((PoundsSteamPerBldg!K29/PoundsSteamPerBldg!K$49)*EnergyUseSteamPlant!I$2)/10</f>
        <v>313.38672583388359</v>
      </c>
      <c r="L37" s="35">
        <f>((PoundsSteamPerBldg!L29/PoundsSteamPerBldg!L$49)*EnergyUseSteamPlant!J$2)/10</f>
        <v>307.38803653202712</v>
      </c>
      <c r="M37" s="35">
        <f>((PoundsSteamPerBldg!M29/PoundsSteamPerBldg!M$49)*EnergyUseSteamPlant!K$2)/10</f>
        <v>238.66587611170817</v>
      </c>
      <c r="N37" s="35">
        <f>((PoundsSteamPerBldg!N29/PoundsSteamPerBldg!N$49)*EnergyUseSteamPlant!L$2)/10</f>
        <v>193.98934895066537</v>
      </c>
      <c r="O37" s="35">
        <f>((PoundsSteamPerBldg!O29/PoundsSteamPerBldg!O$49)*EnergyUseSteamPlant!M$2)/10</f>
        <v>139.06445949798939</v>
      </c>
      <c r="P37" s="35">
        <f>((PoundsSteamPerBldg!P29/PoundsSteamPerBldg!P$49)*EnergyUseSteamPlant!N$2)/10</f>
        <v>101.24855895753214</v>
      </c>
      <c r="Q37" s="35">
        <f>((PoundsSteamPerBldg!Q29/PoundsSteamPerBldg!Q$49)*EnergyUseSteamPlant!O$2)/10</f>
        <v>53.092414415352138</v>
      </c>
      <c r="R37" s="35">
        <f>((PoundsSteamPerBldg!R29/PoundsSteamPerBldg!R$49)*EnergyUseSteamPlant!P$2)/10</f>
        <v>113.50711138987363</v>
      </c>
      <c r="S37" s="35">
        <f>((PoundsSteamPerBldg!S29/PoundsSteamPerBldg!S$49)*EnergyUseSteamPlant!Q$2)/10</f>
        <v>219.53496169497822</v>
      </c>
      <c r="T37" s="35">
        <f>((PoundsSteamPerBldg!T29/PoundsSteamPerBldg!T$49)*EnergyUseSteamPlant!R$2)/10</f>
        <v>273.55508974975305</v>
      </c>
      <c r="U37" s="35">
        <f>((PoundsSteamPerBldg!U29/PoundsSteamPerBldg!U$49)*EnergyUseSteamPlant!S$2)/10</f>
        <v>332.64903342815148</v>
      </c>
      <c r="V37" s="35">
        <f>((PoundsSteamPerBldg!V29/PoundsSteamPerBldg!V$49)*EnergyUseSteamPlant!T$2)/10</f>
        <v>382.58489170185692</v>
      </c>
      <c r="W37" s="35">
        <f>((PoundsSteamPerBldg!W29/PoundsSteamPerBldg!W$49)*EnergyUseSteamPlant!U$2)/10</f>
        <v>319.82196325738374</v>
      </c>
      <c r="X37" s="35">
        <f>((PoundsSteamPerBldg!X29/PoundsSteamPerBldg!X$49)*EnergyUseSteamPlant!V$2)/10</f>
        <v>285.66251770742923</v>
      </c>
      <c r="Y37" s="35">
        <f>((PoundsSteamPerBldg!Y29/PoundsSteamPerBldg!Y$49)*EnergyUseSteamPlant!W$2)/10</f>
        <v>254.41052258065832</v>
      </c>
      <c r="Z37" s="35">
        <f>((PoundsSteamPerBldg!Z29/PoundsSteamPerBldg!Z$49)*EnergyUseSteamPlant!X$2)/10</f>
        <v>185.21829228647681</v>
      </c>
      <c r="AA37" s="35">
        <f>((PoundsSteamPerBldg!AA29/PoundsSteamPerBldg!AA$49)*EnergyUseSteamPlant!Y$2)/10</f>
        <v>122.35492834796078</v>
      </c>
      <c r="AB37" s="35">
        <f>((PoundsSteamPerBldg!AB29/PoundsSteamPerBldg!AB$49)*EnergyUseSteamPlant!Z$2)/10</f>
        <v>89.048565246956144</v>
      </c>
      <c r="AC37" s="35">
        <f>((PoundsSteamPerBldg!AC29/PoundsSteamPerBldg!AC$49)*EnergyUseSteamPlant!AA$2)/10</f>
        <v>62.379170077443803</v>
      </c>
      <c r="AD37" s="35">
        <f>((PoundsSteamPerBldg!AD29/PoundsSteamPerBldg!AD$49)*EnergyUseSteamPlant!AB$2)/10</f>
        <v>117.52803352906423</v>
      </c>
      <c r="AE37" s="35">
        <f>((PoundsSteamPerBldg!AE29/PoundsSteamPerBldg!AE$49)*EnergyUseSteamPlant!AC$2)/10</f>
        <v>288.74547123747436</v>
      </c>
      <c r="AF37" s="35">
        <f>((PoundsSteamPerBldg!AF29/PoundsSteamPerBldg!AF$49)*EnergyUseSteamPlant!AD$2)/10</f>
        <v>318.1207230081352</v>
      </c>
      <c r="AG37" s="35">
        <f>((PoundsSteamPerBldg!AG29/PoundsSteamPerBldg!AG$49)*EnergyUseSteamPlant!AE$2)/10</f>
        <v>371.69293455760942</v>
      </c>
      <c r="AH37" s="35">
        <f>((PoundsSteamPerBldg!AH29/PoundsSteamPerBldg!AH$49)*EnergyUseSteamPlant!AF$2)/10</f>
        <v>352.60254650858326</v>
      </c>
      <c r="AI37" s="35">
        <f>((PoundsSteamPerBldg!AI29/PoundsSteamPerBldg!AI$49)*EnergyUseSteamPlant!AG$2)/10</f>
        <v>368.71994078884637</v>
      </c>
      <c r="AJ37" s="35">
        <f>((PoundsSteamPerBldg!AJ29/PoundsSteamPerBldg!AJ$49)*EnergyUseSteamPlant!AH$2)/10</f>
        <v>286.90491366589151</v>
      </c>
      <c r="AK37" s="35">
        <f>((PoundsSteamPerBldg!AK29/PoundsSteamPerBldg!AK$49)*EnergyUseSteamPlant!AI$2)/10</f>
        <v>252.35036594833014</v>
      </c>
      <c r="AL37" s="35">
        <f>((PoundsSteamPerBldg!AL29/PoundsSteamPerBldg!AL$49)*EnergyUseSteamPlant!AJ$2)/10</f>
        <v>194.03553273775282</v>
      </c>
      <c r="AM37" s="35">
        <f>((PoundsSteamPerBldg!AM29/PoundsSteamPerBldg!AM$49)*EnergyUseSteamPlant!AK$2)/10</f>
        <v>128.47561371339552</v>
      </c>
      <c r="AN37" s="35">
        <f>((PoundsSteamPerBldg!AN29/PoundsSteamPerBldg!AN$49)*EnergyUseSteamPlant!AL$2)/10</f>
        <v>74.974132909820455</v>
      </c>
      <c r="AO37" s="35">
        <f>((PoundsSteamPerBldg!AO29/PoundsSteamPerBldg!AO$49)*EnergyUseSteamPlant!AM$2)/10</f>
        <v>35.916777510856896</v>
      </c>
      <c r="AP37" s="35">
        <f>((PoundsSteamPerBldg!AP29/PoundsSteamPerBldg!AP$49)*EnergyUseSteamPlant!AN$2)/10</f>
        <v>96.686195286158664</v>
      </c>
      <c r="AQ37" s="35">
        <f>((PoundsSteamPerBldg!AQ29/PoundsSteamPerBldg!AQ$49)*EnergyUseSteamPlant!AO$2)/10</f>
        <v>173.26383415345441</v>
      </c>
      <c r="AR37" s="35">
        <f>((PoundsSteamPerBldg!AR29/PoundsSteamPerBldg!AR$49)*EnergyUseSteamPlant!AP$2)/10</f>
        <v>298.68528306224005</v>
      </c>
      <c r="AS37" s="35">
        <f>((PoundsSteamPerBldg!AS29/PoundsSteamPerBldg!AS$49)*EnergyUseSteamPlant!AQ$2)/10</f>
        <v>294.87323705397159</v>
      </c>
      <c r="AT37" s="35">
        <f>((PoundsSteamPerBldg!AT29/PoundsSteamPerBldg!AT$49)*EnergyUseSteamPlant!AR$2)/10</f>
        <v>322.99342946241973</v>
      </c>
      <c r="AU37" s="35">
        <f>((PoundsSteamPerBldg!AU29/PoundsSteamPerBldg!AU$49)*EnergyUseSteamPlant!AS$2)/10</f>
        <v>245.72461704317533</v>
      </c>
      <c r="AV37" s="35">
        <f>((PoundsSteamPerBldg!AV29/PoundsSteamPerBldg!AV$49)*EnergyUseSteamPlant!AT$2)/10</f>
        <v>234.50083602411368</v>
      </c>
      <c r="AW37" s="35">
        <f>((PoundsSteamPerBldg!AW29/PoundsSteamPerBldg!AW$49)*EnergyUseSteamPlant!AU$2)/10</f>
        <v>251.92382755691065</v>
      </c>
      <c r="AX37" s="35">
        <f>((PoundsSteamPerBldg!AX29/PoundsSteamPerBldg!AX$49)*EnergyUseSteamPlant!AV$2)/10</f>
        <v>169.70584989326156</v>
      </c>
      <c r="AY37" s="35">
        <f>((PoundsSteamPerBldg!AY29/PoundsSteamPerBldg!AY$49)*EnergyUseSteamPlant!AW$2)/10</f>
        <v>159.91805463535135</v>
      </c>
    </row>
    <row r="38" spans="2:51" s="32" customFormat="1">
      <c r="C38" s="32" t="s">
        <v>100</v>
      </c>
      <c r="D38" s="35">
        <f>((PoundsSteamPerBldg!D30/PoundsSteamPerBldg!D$49)*EnergyUseSteamPlant!B$2)/10</f>
        <v>52.957687389166118</v>
      </c>
      <c r="E38" s="35">
        <f>((PoundsSteamPerBldg!E30/PoundsSteamPerBldg!E$49)*EnergyUseSteamPlant!C$2)/10</f>
        <v>85.428735030441615</v>
      </c>
      <c r="F38" s="35">
        <f>((PoundsSteamPerBldg!F30/PoundsSteamPerBldg!F$49)*EnergyUseSteamPlant!D$2)/10</f>
        <v>7.5495568669202253</v>
      </c>
      <c r="G38" s="35">
        <f>((PoundsSteamPerBldg!G30/PoundsSteamPerBldg!G$49)*EnergyUseSteamPlant!E$2)/10</f>
        <v>141.64483900309352</v>
      </c>
      <c r="H38" s="35">
        <f>((PoundsSteamPerBldg!H30/PoundsSteamPerBldg!H$49)*EnergyUseSteamPlant!F$2)/10</f>
        <v>211.52159220710101</v>
      </c>
      <c r="I38" s="35">
        <f>((PoundsSteamPerBldg!I30/PoundsSteamPerBldg!I$49)*EnergyUseSteamPlant!G$2)/10</f>
        <v>231.64010725264689</v>
      </c>
      <c r="J38" s="35">
        <f>((PoundsSteamPerBldg!J30/PoundsSteamPerBldg!J$49)*EnergyUseSteamPlant!H$2)/10</f>
        <v>270.52868998496905</v>
      </c>
      <c r="K38" s="35">
        <f>((PoundsSteamPerBldg!K30/PoundsSteamPerBldg!K$49)*EnergyUseSteamPlant!I$2)/10</f>
        <v>245.63335988484033</v>
      </c>
      <c r="L38" s="35">
        <f>((PoundsSteamPerBldg!L30/PoundsSteamPerBldg!L$49)*EnergyUseSteamPlant!J$2)/10</f>
        <v>242.97818193688926</v>
      </c>
      <c r="M38" s="35">
        <f>((PoundsSteamPerBldg!M30/PoundsSteamPerBldg!M$49)*EnergyUseSteamPlant!K$2)/10</f>
        <v>184.62967995329024</v>
      </c>
      <c r="N38" s="35">
        <f>((PoundsSteamPerBldg!N30/PoundsSteamPerBldg!N$49)*EnergyUseSteamPlant!L$2)/10</f>
        <v>149.03266726384282</v>
      </c>
      <c r="O38" s="35">
        <f>((PoundsSteamPerBldg!O30/PoundsSteamPerBldg!O$49)*EnergyUseSteamPlant!M$2)/10</f>
        <v>96.465958647540589</v>
      </c>
      <c r="P38" s="35">
        <f>((PoundsSteamPerBldg!P30/PoundsSteamPerBldg!P$49)*EnergyUseSteamPlant!N$2)/10</f>
        <v>65.21930155690616</v>
      </c>
      <c r="Q38" s="35">
        <f>((PoundsSteamPerBldg!Q30/PoundsSteamPerBldg!Q$49)*EnergyUseSteamPlant!O$2)/10</f>
        <v>38.847085453760123</v>
      </c>
      <c r="R38" s="35">
        <f>((PoundsSteamPerBldg!R30/PoundsSteamPerBldg!R$49)*EnergyUseSteamPlant!P$2)/10</f>
        <v>68.117573646513833</v>
      </c>
      <c r="S38" s="35">
        <f>((PoundsSteamPerBldg!S30/PoundsSteamPerBldg!S$49)*EnergyUseSteamPlant!Q$2)/10</f>
        <v>165.9337053194817</v>
      </c>
      <c r="T38" s="35">
        <f>((PoundsSteamPerBldg!T30/PoundsSteamPerBldg!T$49)*EnergyUseSteamPlant!R$2)/10</f>
        <v>195.30195890989953</v>
      </c>
      <c r="U38" s="35">
        <f>((PoundsSteamPerBldg!U30/PoundsSteamPerBldg!U$49)*EnergyUseSteamPlant!S$2)/10</f>
        <v>231.23797766950784</v>
      </c>
      <c r="V38" s="35">
        <f>((PoundsSteamPerBldg!V30/PoundsSteamPerBldg!V$49)*EnergyUseSteamPlant!T$2)/10</f>
        <v>269.44711757166999</v>
      </c>
      <c r="W38" s="35">
        <f>((PoundsSteamPerBldg!W30/PoundsSteamPerBldg!W$49)*EnergyUseSteamPlant!U$2)/10</f>
        <v>221.26635304850501</v>
      </c>
      <c r="X38" s="35">
        <f>((PoundsSteamPerBldg!X30/PoundsSteamPerBldg!X$49)*EnergyUseSteamPlant!V$2)/10</f>
        <v>194.52762690057267</v>
      </c>
      <c r="Y38" s="35">
        <f>((PoundsSteamPerBldg!Y30/PoundsSteamPerBldg!Y$49)*EnergyUseSteamPlant!W$2)/10</f>
        <v>178.51944017640614</v>
      </c>
      <c r="Z38" s="35">
        <f>((PoundsSteamPerBldg!Z30/PoundsSteamPerBldg!Z$49)*EnergyUseSteamPlant!X$2)/10</f>
        <v>135.86777055433251</v>
      </c>
      <c r="AA38" s="35">
        <f>((PoundsSteamPerBldg!AA30/PoundsSteamPerBldg!AA$49)*EnergyUseSteamPlant!Y$2)/10</f>
        <v>89.275137839515111</v>
      </c>
      <c r="AB38" s="35">
        <f>((PoundsSteamPerBldg!AB30/PoundsSteamPerBldg!AB$49)*EnergyUseSteamPlant!Z$2)/10</f>
        <v>61.451146199456574</v>
      </c>
      <c r="AC38" s="35">
        <f>((PoundsSteamPerBldg!AC30/PoundsSteamPerBldg!AC$49)*EnergyUseSteamPlant!AA$2)/10</f>
        <v>40.750736342703405</v>
      </c>
      <c r="AD38" s="35">
        <f>((PoundsSteamPerBldg!AD30/PoundsSteamPerBldg!AD$49)*EnergyUseSteamPlant!AB$2)/10</f>
        <v>55.991028983361261</v>
      </c>
      <c r="AE38" s="35">
        <f>((PoundsSteamPerBldg!AE30/PoundsSteamPerBldg!AE$49)*EnergyUseSteamPlant!AC$2)/10</f>
        <v>183.30789012413453</v>
      </c>
      <c r="AF38" s="35">
        <f>((PoundsSteamPerBldg!AF30/PoundsSteamPerBldg!AF$49)*EnergyUseSteamPlant!AD$2)/10</f>
        <v>230.45466212837482</v>
      </c>
      <c r="AG38" s="35">
        <f>((PoundsSteamPerBldg!AG30/PoundsSteamPerBldg!AG$49)*EnergyUseSteamPlant!AE$2)/10</f>
        <v>275.22811946622699</v>
      </c>
      <c r="AH38" s="35">
        <f>((PoundsSteamPerBldg!AH30/PoundsSteamPerBldg!AH$49)*EnergyUseSteamPlant!AF$2)/10</f>
        <v>267.94945106437564</v>
      </c>
      <c r="AI38" s="35">
        <f>((PoundsSteamPerBldg!AI30/PoundsSteamPerBldg!AI$49)*EnergyUseSteamPlant!AG$2)/10</f>
        <v>279.52653432848672</v>
      </c>
      <c r="AJ38" s="35">
        <f>((PoundsSteamPerBldg!AJ30/PoundsSteamPerBldg!AJ$49)*EnergyUseSteamPlant!AH$2)/10</f>
        <v>218.98226993226231</v>
      </c>
      <c r="AK38" s="35">
        <f>((PoundsSteamPerBldg!AK30/PoundsSteamPerBldg!AK$49)*EnergyUseSteamPlant!AI$2)/10</f>
        <v>188.28945848505901</v>
      </c>
      <c r="AL38" s="35">
        <f>((PoundsSteamPerBldg!AL30/PoundsSteamPerBldg!AL$49)*EnergyUseSteamPlant!AJ$2)/10</f>
        <v>153.58981510014087</v>
      </c>
      <c r="AM38" s="35">
        <f>((PoundsSteamPerBldg!AM30/PoundsSteamPerBldg!AM$49)*EnergyUseSteamPlant!AK$2)/10</f>
        <v>95.458217618290121</v>
      </c>
      <c r="AN38" s="35">
        <f>((PoundsSteamPerBldg!AN30/PoundsSteamPerBldg!AN$49)*EnergyUseSteamPlant!AL$2)/10</f>
        <v>44.124369220671575</v>
      </c>
      <c r="AO38" s="35">
        <f>((PoundsSteamPerBldg!AO30/PoundsSteamPerBldg!AO$49)*EnergyUseSteamPlant!AM$2)/10</f>
        <v>32.969200025163467</v>
      </c>
      <c r="AP38" s="35">
        <f>((PoundsSteamPerBldg!AP30/PoundsSteamPerBldg!AP$49)*EnergyUseSteamPlant!AN$2)/10</f>
        <v>78.096704492120878</v>
      </c>
      <c r="AQ38" s="35">
        <f>((PoundsSteamPerBldg!AQ30/PoundsSteamPerBldg!AQ$49)*EnergyUseSteamPlant!AO$2)/10</f>
        <v>136.47754735175596</v>
      </c>
      <c r="AR38" s="35">
        <f>((PoundsSteamPerBldg!AR30/PoundsSteamPerBldg!AR$49)*EnergyUseSteamPlant!AP$2)/10</f>
        <v>233.19620127207</v>
      </c>
      <c r="AS38" s="35">
        <f>((PoundsSteamPerBldg!AS30/PoundsSteamPerBldg!AS$49)*EnergyUseSteamPlant!AQ$2)/10</f>
        <v>244.06028066477998</v>
      </c>
      <c r="AT38" s="35">
        <f>((PoundsSteamPerBldg!AT30/PoundsSteamPerBldg!AT$49)*EnergyUseSteamPlant!AR$2)/10</f>
        <v>266.13080186072887</v>
      </c>
      <c r="AU38" s="35">
        <f>((PoundsSteamPerBldg!AU30/PoundsSteamPerBldg!AU$49)*EnergyUseSteamPlant!AS$2)/10</f>
        <v>200.24531671619036</v>
      </c>
      <c r="AV38" s="35">
        <f>((PoundsSteamPerBldg!AV30/PoundsSteamPerBldg!AV$49)*EnergyUseSteamPlant!AT$2)/10</f>
        <v>165.06011628408947</v>
      </c>
      <c r="AW38" s="35">
        <f>((PoundsSteamPerBldg!AW30/PoundsSteamPerBldg!AW$49)*EnergyUseSteamPlant!AU$2)/10</f>
        <v>175.66150573713585</v>
      </c>
      <c r="AX38" s="35">
        <f>((PoundsSteamPerBldg!AX30/PoundsSteamPerBldg!AX$49)*EnergyUseSteamPlant!AV$2)/10</f>
        <v>101.81551578416311</v>
      </c>
      <c r="AY38" s="35">
        <f>((PoundsSteamPerBldg!AY30/PoundsSteamPerBldg!AY$49)*EnergyUseSteamPlant!AW$2)/10</f>
        <v>62.735409115956614</v>
      </c>
    </row>
    <row r="39" spans="2:51" s="32" customFormat="1">
      <c r="C39" t="s">
        <v>129</v>
      </c>
      <c r="D39" s="40" t="s">
        <v>130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</row>
    <row r="40" spans="2:51" s="32" customFormat="1">
      <c r="C40" s="32" t="s">
        <v>69</v>
      </c>
      <c r="D40" s="35">
        <f>((PoundsSteamPerBldg!D31/PoundsSteamPerBldg!D$49)*EnergyUseSteamPlant!B$2)/10</f>
        <v>136.01971472703789</v>
      </c>
      <c r="E40" s="35">
        <f>((PoundsSteamPerBldg!E31/PoundsSteamPerBldg!E$49)*EnergyUseSteamPlant!C$2)/10</f>
        <v>194.29035663927962</v>
      </c>
      <c r="F40" s="35">
        <f>((PoundsSteamPerBldg!F31/PoundsSteamPerBldg!F$49)*EnergyUseSteamPlant!D$2)/10</f>
        <v>560.84881125890138</v>
      </c>
      <c r="G40" s="35">
        <f>((PoundsSteamPerBldg!G31/PoundsSteamPerBldg!G$49)*EnergyUseSteamPlant!E$2)/10</f>
        <v>1531.3529591022093</v>
      </c>
      <c r="H40" s="35">
        <f>((PoundsSteamPerBldg!H31/PoundsSteamPerBldg!H$49)*EnergyUseSteamPlant!F$2)/10</f>
        <v>1818.3179585724472</v>
      </c>
      <c r="I40" s="35">
        <f>((PoundsSteamPerBldg!I31/PoundsSteamPerBldg!I$49)*EnergyUseSteamPlant!G$2)/10</f>
        <v>1850.7850620505001</v>
      </c>
      <c r="J40" s="35">
        <f>((PoundsSteamPerBldg!J31/PoundsSteamPerBldg!J$49)*EnergyUseSteamPlant!H$2)/10</f>
        <v>2092.075852577259</v>
      </c>
      <c r="K40" s="35">
        <f>((PoundsSteamPerBldg!K31/PoundsSteamPerBldg!K$49)*EnergyUseSteamPlant!I$2)/10</f>
        <v>1910.4046036171283</v>
      </c>
      <c r="L40" s="35">
        <f>((PoundsSteamPerBldg!L31/PoundsSteamPerBldg!L$49)*EnergyUseSteamPlant!J$2)/10</f>
        <v>1959.1291307221115</v>
      </c>
      <c r="M40" s="35">
        <f>((PoundsSteamPerBldg!M31/PoundsSteamPerBldg!M$49)*EnergyUseSteamPlant!K$2)/10</f>
        <v>1609.853567646021</v>
      </c>
      <c r="N40" s="35">
        <f>((PoundsSteamPerBldg!N31/PoundsSteamPerBldg!N$49)*EnergyUseSteamPlant!L$2)/10</f>
        <v>1459.1406887615547</v>
      </c>
      <c r="O40" s="35">
        <f>((PoundsSteamPerBldg!O31/PoundsSteamPerBldg!O$49)*EnergyUseSteamPlant!M$2)/10</f>
        <v>1132.7515194187454</v>
      </c>
      <c r="P40" s="35">
        <f>((PoundsSteamPerBldg!P31/PoundsSteamPerBldg!P$49)*EnergyUseSteamPlant!N$2)/10</f>
        <v>808.64048858249271</v>
      </c>
      <c r="Q40" s="35">
        <f>((PoundsSteamPerBldg!Q31/PoundsSteamPerBldg!Q$49)*EnergyUseSteamPlant!O$2)/10</f>
        <v>551.23857025674113</v>
      </c>
      <c r="R40" s="35">
        <f>((PoundsSteamPerBldg!R31/PoundsSteamPerBldg!R$49)*EnergyUseSteamPlant!P$2)/10</f>
        <v>533.8703856425135</v>
      </c>
      <c r="S40" s="35">
        <f>((PoundsSteamPerBldg!S31/PoundsSteamPerBldg!S$49)*EnergyUseSteamPlant!Q$2)/10</f>
        <v>813.5010065378915</v>
      </c>
      <c r="T40" s="35">
        <f>((PoundsSteamPerBldg!T31/PoundsSteamPerBldg!T$49)*EnergyUseSteamPlant!R$2)/10</f>
        <v>1024.8390941510797</v>
      </c>
      <c r="U40" s="35">
        <f>((PoundsSteamPerBldg!U31/PoundsSteamPerBldg!U$49)*EnergyUseSteamPlant!S$2)/10</f>
        <v>1083.2393333053674</v>
      </c>
      <c r="V40" s="35">
        <f>((PoundsSteamPerBldg!V31/PoundsSteamPerBldg!V$49)*EnergyUseSteamPlant!T$2)/10</f>
        <v>1111.9040881557139</v>
      </c>
      <c r="W40" s="35">
        <f>((PoundsSteamPerBldg!W31/PoundsSteamPerBldg!W$49)*EnergyUseSteamPlant!U$2)/10</f>
        <v>873.67563325320828</v>
      </c>
      <c r="X40" s="35">
        <f>((PoundsSteamPerBldg!X31/PoundsSteamPerBldg!X$49)*EnergyUseSteamPlant!V$2)/10</f>
        <v>1830.9145125010268</v>
      </c>
      <c r="Y40" s="35">
        <f>((PoundsSteamPerBldg!Y31/PoundsSteamPerBldg!Y$49)*EnergyUseSteamPlant!W$2)/10</f>
        <v>1904.3616894350889</v>
      </c>
      <c r="Z40" s="35">
        <f>((PoundsSteamPerBldg!Z31/PoundsSteamPerBldg!Z$49)*EnergyUseSteamPlant!X$2)/10</f>
        <v>1609.6370238325403</v>
      </c>
      <c r="AA40" s="35">
        <f>((PoundsSteamPerBldg!AA31/PoundsSteamPerBldg!AA$49)*EnergyUseSteamPlant!Y$2)/10</f>
        <v>1086.2386020784802</v>
      </c>
      <c r="AB40" s="35">
        <f>((PoundsSteamPerBldg!AB31/PoundsSteamPerBldg!AB$49)*EnergyUseSteamPlant!Z$2)/10</f>
        <v>768.22171784618888</v>
      </c>
      <c r="AC40" s="35">
        <f>((PoundsSteamPerBldg!AC31/PoundsSteamPerBldg!AC$49)*EnergyUseSteamPlant!AA$2)/10</f>
        <v>467.16242118073586</v>
      </c>
      <c r="AD40" s="35">
        <f>((PoundsSteamPerBldg!AD31/PoundsSteamPerBldg!AD$49)*EnergyUseSteamPlant!AB$2)/10</f>
        <v>520.26058150778579</v>
      </c>
      <c r="AE40" s="35">
        <f>((PoundsSteamPerBldg!AE31/PoundsSteamPerBldg!AE$49)*EnergyUseSteamPlant!AC$2)/10</f>
        <v>1009.4712287063523</v>
      </c>
      <c r="AF40" s="35">
        <f>((PoundsSteamPerBldg!AF31/PoundsSteamPerBldg!AF$49)*EnergyUseSteamPlant!AD$2)/10</f>
        <v>1175.5066480886442</v>
      </c>
      <c r="AG40" s="35">
        <f>((PoundsSteamPerBldg!AG31/PoundsSteamPerBldg!AG$49)*EnergyUseSteamPlant!AE$2)/10</f>
        <v>1243.4498346305625</v>
      </c>
      <c r="AH40" s="35">
        <f>((PoundsSteamPerBldg!AH31/PoundsSteamPerBldg!AH$49)*EnergyUseSteamPlant!AF$2)/10</f>
        <v>1276.100824964376</v>
      </c>
      <c r="AI40" s="35">
        <f>((PoundsSteamPerBldg!AI31/PoundsSteamPerBldg!AI$49)*EnergyUseSteamPlant!AG$2)/10</f>
        <v>1183.7786607945809</v>
      </c>
      <c r="AJ40" s="35">
        <f>((PoundsSteamPerBldg!AJ31/PoundsSteamPerBldg!AJ$49)*EnergyUseSteamPlant!AH$2)/10</f>
        <v>2306.8126275429304</v>
      </c>
      <c r="AK40" s="35">
        <f>((PoundsSteamPerBldg!AK31/PoundsSteamPerBldg!AK$49)*EnergyUseSteamPlant!AI$2)/10</f>
        <v>2091.1373983107746</v>
      </c>
      <c r="AL40" s="35">
        <f>((PoundsSteamPerBldg!AL31/PoundsSteamPerBldg!AL$49)*EnergyUseSteamPlant!AJ$2)/10</f>
        <v>1917.6495064858307</v>
      </c>
      <c r="AM40" s="35">
        <f>((PoundsSteamPerBldg!AM31/PoundsSteamPerBldg!AM$49)*EnergyUseSteamPlant!AK$2)/10</f>
        <v>1419.4134982297396</v>
      </c>
      <c r="AN40" s="35">
        <f>((PoundsSteamPerBldg!AN31/PoundsSteamPerBldg!AN$49)*EnergyUseSteamPlant!AL$2)/10</f>
        <v>901.19805162894738</v>
      </c>
      <c r="AO40" s="35">
        <f>((PoundsSteamPerBldg!AO31/PoundsSteamPerBldg!AO$49)*EnergyUseSteamPlant!AM$2)/10</f>
        <v>641.50739792560773</v>
      </c>
      <c r="AP40" s="35">
        <f>((PoundsSteamPerBldg!AP31/PoundsSteamPerBldg!AP$49)*EnergyUseSteamPlant!AN$2)/10</f>
        <v>223.93829433688947</v>
      </c>
      <c r="AQ40" s="35">
        <f>((PoundsSteamPerBldg!AQ31/PoundsSteamPerBldg!AQ$49)*EnergyUseSteamPlant!AO$2)/10</f>
        <v>116.74058269139012</v>
      </c>
      <c r="AR40" s="35">
        <f>((PoundsSteamPerBldg!AR31/PoundsSteamPerBldg!AR$49)*EnergyUseSteamPlant!AP$2)/10</f>
        <v>413.15210086011177</v>
      </c>
      <c r="AS40" s="35">
        <f>((PoundsSteamPerBldg!AS31/PoundsSteamPerBldg!AS$49)*EnergyUseSteamPlant!AQ$2)/10</f>
        <v>0.53679812298774543</v>
      </c>
      <c r="AT40" s="35">
        <f>((PoundsSteamPerBldg!AT31/PoundsSteamPerBldg!AT$49)*EnergyUseSteamPlant!AR$2)/10</f>
        <v>1051.2952329999002</v>
      </c>
      <c r="AU40" s="35">
        <f>((PoundsSteamPerBldg!AU31/PoundsSteamPerBldg!AU$49)*EnergyUseSteamPlant!AS$2)/10</f>
        <v>1002.1938711833843</v>
      </c>
      <c r="AV40" s="35">
        <f>((PoundsSteamPerBldg!AV31/PoundsSteamPerBldg!AV$49)*EnergyUseSteamPlant!AT$2)/10</f>
        <v>1834.3758694535529</v>
      </c>
      <c r="AW40" s="35">
        <f>((PoundsSteamPerBldg!AW31/PoundsSteamPerBldg!AW$49)*EnergyUseSteamPlant!AU$2)/10</f>
        <v>464.45889028248075</v>
      </c>
      <c r="AX40" s="35">
        <f>((PoundsSteamPerBldg!AX31/PoundsSteamPerBldg!AX$49)*EnergyUseSteamPlant!AV$2)/10</f>
        <v>1502.57274766214</v>
      </c>
      <c r="AY40" s="35">
        <f>((PoundsSteamPerBldg!AY31/PoundsSteamPerBldg!AY$49)*EnergyUseSteamPlant!AW$2)/10</f>
        <v>1053.7874992689567</v>
      </c>
    </row>
    <row r="41" spans="2:51" s="32" customFormat="1">
      <c r="C41" s="32" t="s">
        <v>70</v>
      </c>
      <c r="D41" s="35">
        <f>((PoundsSteamPerBldg!D32/PoundsSteamPerBldg!D$49)*EnergyUseSteamPlant!B$2)/10</f>
        <v>119.87035509683217</v>
      </c>
      <c r="E41" s="35">
        <f>((PoundsSteamPerBldg!E32/PoundsSteamPerBldg!E$49)*EnergyUseSteamPlant!C$2)/10</f>
        <v>167.44999349636481</v>
      </c>
      <c r="F41" s="35">
        <f>((PoundsSteamPerBldg!F32/PoundsSteamPerBldg!F$49)*EnergyUseSteamPlant!D$2)/10</f>
        <v>305.8008186573237</v>
      </c>
      <c r="G41" s="35">
        <f>((PoundsSteamPerBldg!G32/PoundsSteamPerBldg!G$49)*EnergyUseSteamPlant!E$2)/10</f>
        <v>222.47391882475091</v>
      </c>
      <c r="H41" s="35">
        <f>((PoundsSteamPerBldg!H32/PoundsSteamPerBldg!H$49)*EnergyUseSteamPlant!F$2)/10</f>
        <v>299.7089421780085</v>
      </c>
      <c r="I41" s="35">
        <f>((PoundsSteamPerBldg!I32/PoundsSteamPerBldg!I$49)*EnergyUseSteamPlant!G$2)/10</f>
        <v>326.64147540959823</v>
      </c>
      <c r="J41" s="35">
        <f>((PoundsSteamPerBldg!J32/PoundsSteamPerBldg!J$49)*EnergyUseSteamPlant!H$2)/10</f>
        <v>358.55291633585415</v>
      </c>
      <c r="K41" s="35">
        <f>((PoundsSteamPerBldg!K32/PoundsSteamPerBldg!K$49)*EnergyUseSteamPlant!I$2)/10</f>
        <v>333.67984563512607</v>
      </c>
      <c r="L41" s="35">
        <f>((PoundsSteamPerBldg!L32/PoundsSteamPerBldg!L$49)*EnergyUseSteamPlant!J$2)/10</f>
        <v>340.085360072421</v>
      </c>
      <c r="M41" s="35">
        <f>((PoundsSteamPerBldg!M32/PoundsSteamPerBldg!M$49)*EnergyUseSteamPlant!K$2)/10</f>
        <v>254.07829736108724</v>
      </c>
      <c r="N41" s="35">
        <f>((PoundsSteamPerBldg!N32/PoundsSteamPerBldg!N$49)*EnergyUseSteamPlant!L$2)/10</f>
        <v>201.97993346229723</v>
      </c>
      <c r="O41" s="35">
        <f>((PoundsSteamPerBldg!O32/PoundsSteamPerBldg!O$49)*EnergyUseSteamPlant!M$2)/10</f>
        <v>143.09731730098022</v>
      </c>
      <c r="P41" s="35">
        <f>((PoundsSteamPerBldg!P32/PoundsSteamPerBldg!P$49)*EnergyUseSteamPlant!N$2)/10</f>
        <v>114.43237636468685</v>
      </c>
      <c r="Q41" s="35">
        <f>((PoundsSteamPerBldg!Q32/PoundsSteamPerBldg!Q$49)*EnergyUseSteamPlant!O$2)/10</f>
        <v>221.15742185195353</v>
      </c>
      <c r="R41" s="35">
        <f>((PoundsSteamPerBldg!R32/PoundsSteamPerBldg!R$49)*EnergyUseSteamPlant!P$2)/10</f>
        <v>250.43035396191303</v>
      </c>
      <c r="S41" s="35">
        <f>((PoundsSteamPerBldg!S32/PoundsSteamPerBldg!S$49)*EnergyUseSteamPlant!Q$2)/10</f>
        <v>251.57634585116995</v>
      </c>
      <c r="T41" s="35">
        <f>((PoundsSteamPerBldg!T32/PoundsSteamPerBldg!T$49)*EnergyUseSteamPlant!R$2)/10</f>
        <v>301.54934256897798</v>
      </c>
      <c r="U41" s="35">
        <f>((PoundsSteamPerBldg!U32/PoundsSteamPerBldg!U$49)*EnergyUseSteamPlant!S$2)/10</f>
        <v>348.43541704748401</v>
      </c>
      <c r="V41" s="35">
        <f>((PoundsSteamPerBldg!V32/PoundsSteamPerBldg!V$49)*EnergyUseSteamPlant!T$2)/10</f>
        <v>406.18925668660745</v>
      </c>
      <c r="W41" s="35">
        <f>((PoundsSteamPerBldg!W32/PoundsSteamPerBldg!W$49)*EnergyUseSteamPlant!U$2)/10</f>
        <v>340.51586111434324</v>
      </c>
      <c r="X41" s="35">
        <f>((PoundsSteamPerBldg!X32/PoundsSteamPerBldg!X$49)*EnergyUseSteamPlant!V$2)/10</f>
        <v>310.72641852259369</v>
      </c>
      <c r="Y41" s="35">
        <f>((PoundsSteamPerBldg!Y32/PoundsSteamPerBldg!Y$49)*EnergyUseSteamPlant!W$2)/10</f>
        <v>288.41873261210725</v>
      </c>
      <c r="Z41" s="35">
        <f>((PoundsSteamPerBldg!Z32/PoundsSteamPerBldg!Z$49)*EnergyUseSteamPlant!X$2)/10</f>
        <v>218.98597562058262</v>
      </c>
      <c r="AA41" s="35">
        <f>((PoundsSteamPerBldg!AA32/PoundsSteamPerBldg!AA$49)*EnergyUseSteamPlant!Y$2)/10</f>
        <v>162.09182826633236</v>
      </c>
      <c r="AB41" s="35">
        <f>((PoundsSteamPerBldg!AB32/PoundsSteamPerBldg!AB$49)*EnergyUseSteamPlant!Z$2)/10</f>
        <v>150.47465942038417</v>
      </c>
      <c r="AC41" s="35">
        <f>((PoundsSteamPerBldg!AC32/PoundsSteamPerBldg!AC$49)*EnergyUseSteamPlant!AA$2)/10</f>
        <v>122.39109046138579</v>
      </c>
      <c r="AD41" s="35">
        <f>((PoundsSteamPerBldg!AD32/PoundsSteamPerBldg!AD$49)*EnergyUseSteamPlant!AB$2)/10</f>
        <v>152.00650837961217</v>
      </c>
      <c r="AE41" s="35">
        <f>((PoundsSteamPerBldg!AE32/PoundsSteamPerBldg!AE$49)*EnergyUseSteamPlant!AC$2)/10</f>
        <v>317.41908301869432</v>
      </c>
      <c r="AF41" s="35">
        <f>((PoundsSteamPerBldg!AF32/PoundsSteamPerBldg!AF$49)*EnergyUseSteamPlant!AD$2)/10</f>
        <v>340.88653685670158</v>
      </c>
      <c r="AG41" s="35">
        <f>((PoundsSteamPerBldg!AG32/PoundsSteamPerBldg!AG$49)*EnergyUseSteamPlant!AE$2)/10</f>
        <v>354.01566036345747</v>
      </c>
      <c r="AH41" s="35">
        <f>((PoundsSteamPerBldg!AH32/PoundsSteamPerBldg!AH$49)*EnergyUseSteamPlant!AF$2)/10</f>
        <v>337.2282647743171</v>
      </c>
      <c r="AI41" s="35">
        <f>((PoundsSteamPerBldg!AI32/PoundsSteamPerBldg!AI$49)*EnergyUseSteamPlant!AG$2)/10</f>
        <v>346.68076711571734</v>
      </c>
      <c r="AJ41" s="35">
        <f>((PoundsSteamPerBldg!AJ32/PoundsSteamPerBldg!AJ$49)*EnergyUseSteamPlant!AH$2)/10</f>
        <v>234.81581140844384</v>
      </c>
      <c r="AK41" s="35">
        <f>((PoundsSteamPerBldg!AK32/PoundsSteamPerBldg!AK$49)*EnergyUseSteamPlant!AI$2)/10</f>
        <v>253.88933758048651</v>
      </c>
      <c r="AL41" s="35">
        <f>((PoundsSteamPerBldg!AL32/PoundsSteamPerBldg!AL$49)*EnergyUseSteamPlant!AJ$2)/10</f>
        <v>242.53389150949869</v>
      </c>
      <c r="AM41" s="35">
        <f>((PoundsSteamPerBldg!AM32/PoundsSteamPerBldg!AM$49)*EnergyUseSteamPlant!AK$2)/10</f>
        <v>179.7495559512667</v>
      </c>
      <c r="AN41" s="35">
        <f>((PoundsSteamPerBldg!AN32/PoundsSteamPerBldg!AN$49)*EnergyUseSteamPlant!AL$2)/10</f>
        <v>202.54763736727708</v>
      </c>
      <c r="AO41" s="35">
        <f>((PoundsSteamPerBldg!AO32/PoundsSteamPerBldg!AO$49)*EnergyUseSteamPlant!AM$2)/10</f>
        <v>158.09814009969583</v>
      </c>
      <c r="AP41" s="35">
        <f>((PoundsSteamPerBldg!AP32/PoundsSteamPerBldg!AP$49)*EnergyUseSteamPlant!AN$2)/10</f>
        <v>147.96843862857281</v>
      </c>
      <c r="AQ41" s="35">
        <f>((PoundsSteamPerBldg!AQ32/PoundsSteamPerBldg!AQ$49)*EnergyUseSteamPlant!AO$2)/10</f>
        <v>198.06028903078118</v>
      </c>
      <c r="AR41" s="35">
        <f>((PoundsSteamPerBldg!AR32/PoundsSteamPerBldg!AR$49)*EnergyUseSteamPlant!AP$2)/10</f>
        <v>285.19205872596456</v>
      </c>
      <c r="AS41" s="35">
        <f>((PoundsSteamPerBldg!AS32/PoundsSteamPerBldg!AS$49)*EnergyUseSteamPlant!AQ$2)/10</f>
        <v>295.84018154100625</v>
      </c>
      <c r="AT41" s="35">
        <f>((PoundsSteamPerBldg!AT32/PoundsSteamPerBldg!AT$49)*EnergyUseSteamPlant!AR$2)/10</f>
        <v>324.01631878254318</v>
      </c>
      <c r="AU41" s="35">
        <f>((PoundsSteamPerBldg!AU32/PoundsSteamPerBldg!AU$49)*EnergyUseSteamPlant!AS$2)/10</f>
        <v>249.10242477762964</v>
      </c>
      <c r="AV41" s="35">
        <f>((PoundsSteamPerBldg!AV32/PoundsSteamPerBldg!AV$49)*EnergyUseSteamPlant!AT$2)/10</f>
        <v>239.99825929088979</v>
      </c>
      <c r="AW41" s="35">
        <f>((PoundsSteamPerBldg!AW32/PoundsSteamPerBldg!AW$49)*EnergyUseSteamPlant!AU$2)/10</f>
        <v>244.7045601432786</v>
      </c>
      <c r="AX41" s="35">
        <f>((PoundsSteamPerBldg!AX32/PoundsSteamPerBldg!AX$49)*EnergyUseSteamPlant!AV$2)/10</f>
        <v>166.19002193433533</v>
      </c>
      <c r="AY41" s="35">
        <f>((PoundsSteamPerBldg!AY32/PoundsSteamPerBldg!AY$49)*EnergyUseSteamPlant!AW$2)/10</f>
        <v>137.80275856765218</v>
      </c>
    </row>
    <row r="42" spans="2:51" s="32" customFormat="1">
      <c r="C42" s="32" t="s">
        <v>71</v>
      </c>
      <c r="D42" s="35">
        <f>((PoundsSteamPerBldg!D33/PoundsSteamPerBldg!D$49)*EnergyUseSteamPlant!B$2)/10</f>
        <v>122.59265754729616</v>
      </c>
      <c r="E42" s="35">
        <f>((PoundsSteamPerBldg!E33/PoundsSteamPerBldg!E$49)*EnergyUseSteamPlant!C$2)/10</f>
        <v>80.691243419772505</v>
      </c>
      <c r="F42" s="35">
        <f>((PoundsSteamPerBldg!F33/PoundsSteamPerBldg!F$49)*EnergyUseSteamPlant!D$2)/10</f>
        <v>79.029636593862008</v>
      </c>
      <c r="G42" s="35">
        <f>((PoundsSteamPerBldg!G33/PoundsSteamPerBldg!G$49)*EnergyUseSteamPlant!E$2)/10</f>
        <v>179.80506948225684</v>
      </c>
      <c r="H42" s="35">
        <f>((PoundsSteamPerBldg!H33/PoundsSteamPerBldg!H$49)*EnergyUseSteamPlant!F$2)/10</f>
        <v>257.33176899759621</v>
      </c>
      <c r="I42" s="35">
        <f>((PoundsSteamPerBldg!I33/PoundsSteamPerBldg!I$49)*EnergyUseSteamPlant!G$2)/10</f>
        <v>296.80920721681468</v>
      </c>
      <c r="J42" s="35">
        <f>((PoundsSteamPerBldg!J33/PoundsSteamPerBldg!J$49)*EnergyUseSteamPlant!H$2)/10</f>
        <v>285.42637704777974</v>
      </c>
      <c r="K42" s="35">
        <f>((PoundsSteamPerBldg!K33/PoundsSteamPerBldg!K$49)*EnergyUseSteamPlant!I$2)/10</f>
        <v>253.92163571938346</v>
      </c>
      <c r="L42" s="35">
        <f>((PoundsSteamPerBldg!L33/PoundsSteamPerBldg!L$49)*EnergyUseSteamPlant!J$2)/10</f>
        <v>255.7915493344446</v>
      </c>
      <c r="M42" s="35">
        <f>((PoundsSteamPerBldg!M33/PoundsSteamPerBldg!M$49)*EnergyUseSteamPlant!K$2)/10</f>
        <v>178.41732031868091</v>
      </c>
      <c r="N42" s="35">
        <f>((PoundsSteamPerBldg!N33/PoundsSteamPerBldg!N$49)*EnergyUseSteamPlant!L$2)/10</f>
        <v>142.19933981941278</v>
      </c>
      <c r="O42" s="35">
        <f>((PoundsSteamPerBldg!O33/PoundsSteamPerBldg!O$49)*EnergyUseSteamPlant!M$2)/10</f>
        <v>102.22718408038462</v>
      </c>
      <c r="P42" s="35">
        <f>((PoundsSteamPerBldg!P33/PoundsSteamPerBldg!P$49)*EnergyUseSteamPlant!N$2)/10</f>
        <v>105.38499033555574</v>
      </c>
      <c r="Q42" s="35">
        <f>((PoundsSteamPerBldg!Q33/PoundsSteamPerBldg!Q$49)*EnergyUseSteamPlant!O$2)/10</f>
        <v>60.744430708186698</v>
      </c>
      <c r="R42" s="35">
        <f>((PoundsSteamPerBldg!R33/PoundsSteamPerBldg!R$49)*EnergyUseSteamPlant!P$2)/10</f>
        <v>87.026554336432994</v>
      </c>
      <c r="S42" s="35">
        <f>((PoundsSteamPerBldg!S33/PoundsSteamPerBldg!S$49)*EnergyUseSteamPlant!Q$2)/10</f>
        <v>162.2068285980771</v>
      </c>
      <c r="T42" s="35">
        <f>((PoundsSteamPerBldg!T33/PoundsSteamPerBldg!T$49)*EnergyUseSteamPlant!R$2)/10</f>
        <v>200.06870401624002</v>
      </c>
      <c r="U42" s="35">
        <f>((PoundsSteamPerBldg!U33/PoundsSteamPerBldg!U$49)*EnergyUseSteamPlant!S$2)/10</f>
        <v>276.02721615360645</v>
      </c>
      <c r="V42" s="35">
        <f>((PoundsSteamPerBldg!V33/PoundsSteamPerBldg!V$49)*EnergyUseSteamPlant!T$2)/10</f>
        <v>288.86939424990595</v>
      </c>
      <c r="W42" s="35">
        <f>((PoundsSteamPerBldg!W33/PoundsSteamPerBldg!W$49)*EnergyUseSteamPlant!U$2)/10</f>
        <v>228.81761228251861</v>
      </c>
      <c r="X42" s="35">
        <f>((PoundsSteamPerBldg!X33/PoundsSteamPerBldg!X$49)*EnergyUseSteamPlant!V$2)/10</f>
        <v>206.82925020631393</v>
      </c>
      <c r="Y42" s="35">
        <f>((PoundsSteamPerBldg!Y33/PoundsSteamPerBldg!Y$49)*EnergyUseSteamPlant!W$2)/10</f>
        <v>175.27888240181645</v>
      </c>
      <c r="Z42" s="35">
        <f>((PoundsSteamPerBldg!Z33/PoundsSteamPerBldg!Z$49)*EnergyUseSteamPlant!X$2)/10</f>
        <v>121.03240627937819</v>
      </c>
      <c r="AA42" s="35">
        <f>((PoundsSteamPerBldg!AA33/PoundsSteamPerBldg!AA$49)*EnergyUseSteamPlant!Y$2)/10</f>
        <v>78.56602884139518</v>
      </c>
      <c r="AB42" s="35">
        <f>((PoundsSteamPerBldg!AB33/PoundsSteamPerBldg!AB$49)*EnergyUseSteamPlant!Z$2)/10</f>
        <v>84.118540873422234</v>
      </c>
      <c r="AC42" s="35">
        <f>((PoundsSteamPerBldg!AC33/PoundsSteamPerBldg!AC$49)*EnergyUseSteamPlant!AA$2)/10</f>
        <v>67.404485097283924</v>
      </c>
      <c r="AD42" s="35">
        <f>((PoundsSteamPerBldg!AD33/PoundsSteamPerBldg!AD$49)*EnergyUseSteamPlant!AB$2)/10</f>
        <v>99.23149732806769</v>
      </c>
      <c r="AE42" s="35">
        <f>((PoundsSteamPerBldg!AE33/PoundsSteamPerBldg!AE$49)*EnergyUseSteamPlant!AC$2)/10</f>
        <v>188.59235123005374</v>
      </c>
      <c r="AF42" s="35">
        <f>((PoundsSteamPerBldg!AF33/PoundsSteamPerBldg!AF$49)*EnergyUseSteamPlant!AD$2)/10</f>
        <v>219.22978679823103</v>
      </c>
      <c r="AG42" s="35">
        <f>((PoundsSteamPerBldg!AG33/PoundsSteamPerBldg!AG$49)*EnergyUseSteamPlant!AE$2)/10</f>
        <v>310.53243432142568</v>
      </c>
      <c r="AH42" s="35">
        <f>((PoundsSteamPerBldg!AH33/PoundsSteamPerBldg!AH$49)*EnergyUseSteamPlant!AF$2)/10</f>
        <v>271.01698914181549</v>
      </c>
      <c r="AI42" s="35">
        <f>((PoundsSteamPerBldg!AI33/PoundsSteamPerBldg!AI$49)*EnergyUseSteamPlant!AG$2)/10</f>
        <v>273.87115529567416</v>
      </c>
      <c r="AJ42" s="35">
        <f>((PoundsSteamPerBldg!AJ33/PoundsSteamPerBldg!AJ$49)*EnergyUseSteamPlant!AH$2)/10</f>
        <v>218.73217121339036</v>
      </c>
      <c r="AK42" s="35">
        <f>((PoundsSteamPerBldg!AK33/PoundsSteamPerBldg!AK$49)*EnergyUseSteamPlant!AI$2)/10</f>
        <v>157.14334724702414</v>
      </c>
      <c r="AL42" s="35">
        <f>((PoundsSteamPerBldg!AL33/PoundsSteamPerBldg!AL$49)*EnergyUseSteamPlant!AJ$2)/10</f>
        <v>133.28702403303927</v>
      </c>
      <c r="AM42" s="35">
        <f>((PoundsSteamPerBldg!AM33/PoundsSteamPerBldg!AM$49)*EnergyUseSteamPlant!AK$2)/10</f>
        <v>91.640360253973853</v>
      </c>
      <c r="AN42" s="35">
        <f>((PoundsSteamPerBldg!AN33/PoundsSteamPerBldg!AN$49)*EnergyUseSteamPlant!AL$2)/10</f>
        <v>81.500716841034418</v>
      </c>
      <c r="AO42" s="35">
        <f>((PoundsSteamPerBldg!AO33/PoundsSteamPerBldg!AO$49)*EnergyUseSteamPlant!AM$2)/10</f>
        <v>42.33958524202837</v>
      </c>
      <c r="AP42" s="35">
        <f>((PoundsSteamPerBldg!AP33/PoundsSteamPerBldg!AP$49)*EnergyUseSteamPlant!AN$2)/10</f>
        <v>89.312928440030149</v>
      </c>
      <c r="AQ42" s="35">
        <f>((PoundsSteamPerBldg!AQ33/PoundsSteamPerBldg!AQ$49)*EnergyUseSteamPlant!AO$2)/10</f>
        <v>137.72633384272271</v>
      </c>
      <c r="AR42" s="35">
        <f>((PoundsSteamPerBldg!AR33/PoundsSteamPerBldg!AR$49)*EnergyUseSteamPlant!AP$2)/10</f>
        <v>206.97956724703658</v>
      </c>
      <c r="AS42" s="35">
        <f>((PoundsSteamPerBldg!AS33/PoundsSteamPerBldg!AS$49)*EnergyUseSteamPlant!AQ$2)/10</f>
        <v>272.09217943956293</v>
      </c>
      <c r="AT42" s="35">
        <f>((PoundsSteamPerBldg!AT33/PoundsSteamPerBldg!AT$49)*EnergyUseSteamPlant!AR$2)/10</f>
        <v>254.76536497046783</v>
      </c>
      <c r="AU42" s="35">
        <f>((PoundsSteamPerBldg!AU33/PoundsSteamPerBldg!AU$49)*EnergyUseSteamPlant!AS$2)/10</f>
        <v>236.1562358230272</v>
      </c>
      <c r="AV42" s="35">
        <f>((PoundsSteamPerBldg!AV33/PoundsSteamPerBldg!AV$49)*EnergyUseSteamPlant!AT$2)/10</f>
        <v>175.45052010623715</v>
      </c>
      <c r="AW42" s="35">
        <f>((PoundsSteamPerBldg!AW33/PoundsSteamPerBldg!AW$49)*EnergyUseSteamPlant!AU$2)/10</f>
        <v>168.54833674009072</v>
      </c>
      <c r="AX42" s="35">
        <f>((PoundsSteamPerBldg!AX33/PoundsSteamPerBldg!AX$49)*EnergyUseSteamPlant!AV$2)/10</f>
        <v>101.73557426622482</v>
      </c>
      <c r="AY42" s="35">
        <f>((PoundsSteamPerBldg!AY33/PoundsSteamPerBldg!AY$49)*EnergyUseSteamPlant!AW$2)/10</f>
        <v>67.617247617514991</v>
      </c>
    </row>
    <row r="43" spans="2:51" s="32" customFormat="1">
      <c r="C43" s="32" t="s">
        <v>72</v>
      </c>
      <c r="D43" s="35">
        <f>((PoundsSteamPerBldg!D34/PoundsSteamPerBldg!D$49)*EnergyUseSteamPlant!B$2)/10</f>
        <v>102.03545773444667</v>
      </c>
      <c r="E43" s="35">
        <f>((PoundsSteamPerBldg!E34/PoundsSteamPerBldg!E$49)*EnergyUseSteamPlant!C$2)/10</f>
        <v>309.64069297575145</v>
      </c>
      <c r="F43" s="35">
        <f>((PoundsSteamPerBldg!F34/PoundsSteamPerBldg!F$49)*EnergyUseSteamPlant!D$2)/10</f>
        <v>718.64122402345981</v>
      </c>
      <c r="G43" s="35">
        <f>((PoundsSteamPerBldg!G34/PoundsSteamPerBldg!G$49)*EnergyUseSteamPlant!E$2)/10</f>
        <v>483.9738128979331</v>
      </c>
      <c r="H43" s="35">
        <f>((PoundsSteamPerBldg!H34/PoundsSteamPerBldg!H$49)*EnergyUseSteamPlant!F$2)/10</f>
        <v>680.49637797678508</v>
      </c>
      <c r="I43" s="35">
        <f>((PoundsSteamPerBldg!I34/PoundsSteamPerBldg!I$49)*EnergyUseSteamPlant!G$2)/10</f>
        <v>667.78988619742336</v>
      </c>
      <c r="J43" s="35">
        <f>((PoundsSteamPerBldg!J34/PoundsSteamPerBldg!J$49)*EnergyUseSteamPlant!H$2)/10</f>
        <v>784.67043017429501</v>
      </c>
      <c r="K43" s="35">
        <f>((PoundsSteamPerBldg!K34/PoundsSteamPerBldg!K$49)*EnergyUseSteamPlant!I$2)/10</f>
        <v>694.9982407132195</v>
      </c>
      <c r="L43" s="35">
        <f>((PoundsSteamPerBldg!L34/PoundsSteamPerBldg!L$49)*EnergyUseSteamPlant!J$2)/10</f>
        <v>677.61468571579587</v>
      </c>
      <c r="M43" s="35">
        <f>((PoundsSteamPerBldg!M34/PoundsSteamPerBldg!M$49)*EnergyUseSteamPlant!K$2)/10</f>
        <v>508.78504238007025</v>
      </c>
      <c r="N43" s="35">
        <f>((PoundsSteamPerBldg!N34/PoundsSteamPerBldg!N$49)*EnergyUseSteamPlant!L$2)/10</f>
        <v>374.92924678164502</v>
      </c>
      <c r="O43" s="35">
        <f>((PoundsSteamPerBldg!O34/PoundsSteamPerBldg!O$49)*EnergyUseSteamPlant!M$2)/10</f>
        <v>208.47570351289437</v>
      </c>
      <c r="P43" s="35">
        <f>((PoundsSteamPerBldg!P34/PoundsSteamPerBldg!P$49)*EnergyUseSteamPlant!N$2)/10</f>
        <v>83.433701090816868</v>
      </c>
      <c r="Q43" s="35">
        <f>((PoundsSteamPerBldg!Q34/PoundsSteamPerBldg!Q$49)*EnergyUseSteamPlant!O$2)/10</f>
        <v>364.88587281311112</v>
      </c>
      <c r="R43" s="35">
        <f>((PoundsSteamPerBldg!R34/PoundsSteamPerBldg!R$49)*EnergyUseSteamPlant!P$2)/10</f>
        <v>373.29601357797475</v>
      </c>
      <c r="S43" s="35">
        <f>((PoundsSteamPerBldg!S34/PoundsSteamPerBldg!S$49)*EnergyUseSteamPlant!Q$2)/10</f>
        <v>418.0021085118982</v>
      </c>
      <c r="T43" s="35">
        <f>((PoundsSteamPerBldg!T34/PoundsSteamPerBldg!T$49)*EnergyUseSteamPlant!R$2)/10</f>
        <v>513.45135111332286</v>
      </c>
      <c r="U43" s="35">
        <f>((PoundsSteamPerBldg!U34/PoundsSteamPerBldg!U$49)*EnergyUseSteamPlant!S$2)/10</f>
        <v>676.76605638429862</v>
      </c>
      <c r="V43" s="35">
        <f>((PoundsSteamPerBldg!V34/PoundsSteamPerBldg!V$49)*EnergyUseSteamPlant!T$2)/10</f>
        <v>765.77227929615776</v>
      </c>
      <c r="W43" s="35">
        <f>((PoundsSteamPerBldg!W34/PoundsSteamPerBldg!W$49)*EnergyUseSteamPlant!U$2)/10</f>
        <v>604.63455380685161</v>
      </c>
      <c r="X43" s="35">
        <f>((PoundsSteamPerBldg!X34/PoundsSteamPerBldg!X$49)*EnergyUseSteamPlant!V$2)/10</f>
        <v>507.54046190430734</v>
      </c>
      <c r="Y43" s="35">
        <f>((PoundsSteamPerBldg!Y34/PoundsSteamPerBldg!Y$49)*EnergyUseSteamPlant!W$2)/10</f>
        <v>451.83856389724451</v>
      </c>
      <c r="Z43" s="35">
        <f>((PoundsSteamPerBldg!Z34/PoundsSteamPerBldg!Z$49)*EnergyUseSteamPlant!X$2)/10</f>
        <v>300.19795944613389</v>
      </c>
      <c r="AA43" s="35">
        <f>((PoundsSteamPerBldg!AA34/PoundsSteamPerBldg!AA$49)*EnergyUseSteamPlant!Y$2)/10</f>
        <v>144.18832274777657</v>
      </c>
      <c r="AB43" s="35">
        <f>((PoundsSteamPerBldg!AB34/PoundsSteamPerBldg!AB$49)*EnergyUseSteamPlant!Z$2)/10</f>
        <v>0.41530096624877999</v>
      </c>
      <c r="AC43" s="35">
        <f>((PoundsSteamPerBldg!AC34/PoundsSteamPerBldg!AC$49)*EnergyUseSteamPlant!AA$2)/10</f>
        <v>19.957679650222133</v>
      </c>
      <c r="AD43" s="35">
        <f>((PoundsSteamPerBldg!AD34/PoundsSteamPerBldg!AD$49)*EnergyUseSteamPlant!AB$2)/10</f>
        <v>117.82606492610596</v>
      </c>
      <c r="AE43" s="35">
        <f>((PoundsSteamPerBldg!AE34/PoundsSteamPerBldg!AE$49)*EnergyUseSteamPlant!AC$2)/10</f>
        <v>0</v>
      </c>
      <c r="AF43" s="35">
        <f>((PoundsSteamPerBldg!AF34/PoundsSteamPerBldg!AF$49)*EnergyUseSteamPlant!AD$2)/10</f>
        <v>629.97188992976021</v>
      </c>
      <c r="AG43" s="35">
        <f>((PoundsSteamPerBldg!AG34/PoundsSteamPerBldg!AG$49)*EnergyUseSteamPlant!AE$2)/10</f>
        <v>928.26404983300165</v>
      </c>
      <c r="AH43" s="35">
        <f>((PoundsSteamPerBldg!AH34/PoundsSteamPerBldg!AH$49)*EnergyUseSteamPlant!AF$2)/10</f>
        <v>928.49995406852395</v>
      </c>
      <c r="AI43" s="35">
        <f>((PoundsSteamPerBldg!AI34/PoundsSteamPerBldg!AI$49)*EnergyUseSteamPlant!AG$2)/10</f>
        <v>1083.3659518266693</v>
      </c>
      <c r="AJ43" s="35">
        <f>((PoundsSteamPerBldg!AJ34/PoundsSteamPerBldg!AJ$49)*EnergyUseSteamPlant!AH$2)/10</f>
        <v>1052.498775252617</v>
      </c>
      <c r="AK43" s="35">
        <f>((PoundsSteamPerBldg!AK34/PoundsSteamPerBldg!AK$49)*EnergyUseSteamPlant!AI$2)/10</f>
        <v>287.78877367969528</v>
      </c>
      <c r="AL43" s="35">
        <f>((PoundsSteamPerBldg!AL34/PoundsSteamPerBldg!AL$49)*EnergyUseSteamPlant!AJ$2)/10</f>
        <v>285.91765215363205</v>
      </c>
      <c r="AM43" s="35">
        <f>((PoundsSteamPerBldg!AM34/PoundsSteamPerBldg!AM$49)*EnergyUseSteamPlant!AK$2)/10</f>
        <v>196.59608724151988</v>
      </c>
      <c r="AN43" s="35">
        <f>((PoundsSteamPerBldg!AN34/PoundsSteamPerBldg!AN$49)*EnergyUseSteamPlant!AL$2)/10</f>
        <v>98.399907377213452</v>
      </c>
      <c r="AO43" s="35">
        <f>((PoundsSteamPerBldg!AO34/PoundsSteamPerBldg!AO$49)*EnergyUseSteamPlant!AM$2)/10</f>
        <v>307.29405034491492</v>
      </c>
      <c r="AP43" s="35">
        <f>((PoundsSteamPerBldg!AP34/PoundsSteamPerBldg!AP$49)*EnergyUseSteamPlant!AN$2)/10</f>
        <v>278.02166259730501</v>
      </c>
      <c r="AQ43" s="35">
        <f>((PoundsSteamPerBldg!AQ34/PoundsSteamPerBldg!AQ$49)*EnergyUseSteamPlant!AO$2)/10</f>
        <v>264.67923846676615</v>
      </c>
      <c r="AR43" s="35">
        <f>((PoundsSteamPerBldg!AR34/PoundsSteamPerBldg!AR$49)*EnergyUseSteamPlant!AP$2)/10</f>
        <v>515.37212200879947</v>
      </c>
      <c r="AS43" s="35">
        <f>((PoundsSteamPerBldg!AS34/PoundsSteamPerBldg!AS$49)*EnergyUseSteamPlant!AQ$2)/10</f>
        <v>612.35098407815235</v>
      </c>
      <c r="AT43" s="35">
        <f>((PoundsSteamPerBldg!AT34/PoundsSteamPerBldg!AT$49)*EnergyUseSteamPlant!AR$2)/10</f>
        <v>631.93955698874765</v>
      </c>
      <c r="AU43" s="35">
        <f>((PoundsSteamPerBldg!AU34/PoundsSteamPerBldg!AU$49)*EnergyUseSteamPlant!AS$2)/10</f>
        <v>452.44870943856131</v>
      </c>
      <c r="AV43" s="35">
        <f>((PoundsSteamPerBldg!AV34/PoundsSteamPerBldg!AV$49)*EnergyUseSteamPlant!AT$2)/10</f>
        <v>415.70512875117868</v>
      </c>
      <c r="AW43" s="35">
        <f>((PoundsSteamPerBldg!AW34/PoundsSteamPerBldg!AW$49)*EnergyUseSteamPlant!AU$2)/10</f>
        <v>399.91695771595369</v>
      </c>
      <c r="AX43" s="35">
        <f>((PoundsSteamPerBldg!AX34/PoundsSteamPerBldg!AX$49)*EnergyUseSteamPlant!AV$2)/10</f>
        <v>224.94543878862456</v>
      </c>
      <c r="AY43" s="35">
        <f>((PoundsSteamPerBldg!AY34/PoundsSteamPerBldg!AY$49)*EnergyUseSteamPlant!AW$2)/10</f>
        <v>116.75730416227125</v>
      </c>
    </row>
    <row r="44" spans="2:51" s="32" customFormat="1">
      <c r="C44" t="s">
        <v>132</v>
      </c>
      <c r="D44" s="40" t="s">
        <v>133</v>
      </c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</row>
    <row r="45" spans="2:51" s="32" customFormat="1">
      <c r="C45" s="32" t="s">
        <v>73</v>
      </c>
      <c r="D45" s="35">
        <f>((PoundsSteamPerBldg!D35/PoundsSteamPerBldg!D$49)*EnergyUseSteamPlant!B$2)/10</f>
        <v>117.8731518971927</v>
      </c>
      <c r="E45" s="35">
        <f>((PoundsSteamPerBldg!E35/PoundsSteamPerBldg!E$49)*EnergyUseSteamPlant!C$2)/10</f>
        <v>84.901125755935553</v>
      </c>
      <c r="F45" s="35">
        <f>((PoundsSteamPerBldg!F35/PoundsSteamPerBldg!F$49)*EnergyUseSteamPlant!D$2)/10</f>
        <v>191.99945492857407</v>
      </c>
      <c r="G45" s="35">
        <f>((PoundsSteamPerBldg!G35/PoundsSteamPerBldg!G$49)*EnergyUseSteamPlant!E$2)/10</f>
        <v>539.8312156735617</v>
      </c>
      <c r="H45" s="35">
        <f>((PoundsSteamPerBldg!H35/PoundsSteamPerBldg!H$49)*EnergyUseSteamPlant!F$2)/10</f>
        <v>1289.5951117412997</v>
      </c>
      <c r="I45" s="35">
        <f>((PoundsSteamPerBldg!I35/PoundsSteamPerBldg!I$49)*EnergyUseSteamPlant!G$2)/10</f>
        <v>226.25886383568476</v>
      </c>
      <c r="J45" s="35">
        <f>((PoundsSteamPerBldg!J35/PoundsSteamPerBldg!J$49)*EnergyUseSteamPlant!H$2)/10</f>
        <v>874.7946794049343</v>
      </c>
      <c r="K45" s="35">
        <f>((PoundsSteamPerBldg!K35/PoundsSteamPerBldg!K$49)*EnergyUseSteamPlant!I$2)/10</f>
        <v>748.69662039257446</v>
      </c>
      <c r="L45" s="35">
        <f>((PoundsSteamPerBldg!L35/PoundsSteamPerBldg!L$49)*EnergyUseSteamPlant!J$2)/10</f>
        <v>723.855672204901</v>
      </c>
      <c r="M45" s="35">
        <f>((PoundsSteamPerBldg!M35/PoundsSteamPerBldg!M$49)*EnergyUseSteamPlant!K$2)/10</f>
        <v>547.88272863768623</v>
      </c>
      <c r="N45" s="35">
        <f>((PoundsSteamPerBldg!N35/PoundsSteamPerBldg!N$49)*EnergyUseSteamPlant!L$2)/10</f>
        <v>458.72567994293752</v>
      </c>
      <c r="O45" s="35">
        <f>((PoundsSteamPerBldg!O35/PoundsSteamPerBldg!O$49)*EnergyUseSteamPlant!M$2)/10</f>
        <v>312.29298581274395</v>
      </c>
      <c r="P45" s="35">
        <f>((PoundsSteamPerBldg!P35/PoundsSteamPerBldg!P$49)*EnergyUseSteamPlant!N$2)/10</f>
        <v>111.61313985360263</v>
      </c>
      <c r="Q45" s="35">
        <f>((PoundsSteamPerBldg!Q35/PoundsSteamPerBldg!Q$49)*EnergyUseSteamPlant!O$2)/10</f>
        <v>84.381823503175639</v>
      </c>
      <c r="R45" s="35">
        <f>((PoundsSteamPerBldg!R35/PoundsSteamPerBldg!R$49)*EnergyUseSteamPlant!P$2)/10</f>
        <v>239.65569473993247</v>
      </c>
      <c r="S45" s="35">
        <f>((PoundsSteamPerBldg!S35/PoundsSteamPerBldg!S$49)*EnergyUseSteamPlant!Q$2)/10</f>
        <v>545.36263976484179</v>
      </c>
      <c r="T45" s="35">
        <f>((PoundsSteamPerBldg!T35/PoundsSteamPerBldg!T$49)*EnergyUseSteamPlant!R$2)/10</f>
        <v>633.10226121788878</v>
      </c>
      <c r="U45" s="35">
        <f>((PoundsSteamPerBldg!U35/PoundsSteamPerBldg!U$49)*EnergyUseSteamPlant!S$2)/10</f>
        <v>795.41224091334038</v>
      </c>
      <c r="V45" s="35">
        <f>((PoundsSteamPerBldg!V35/PoundsSteamPerBldg!V$49)*EnergyUseSteamPlant!T$2)/10</f>
        <v>919.93454646638622</v>
      </c>
      <c r="W45" s="35">
        <f>((PoundsSteamPerBldg!W35/PoundsSteamPerBldg!W$49)*EnergyUseSteamPlant!U$2)/10</f>
        <v>721.57342103167207</v>
      </c>
      <c r="X45" s="35">
        <f>((PoundsSteamPerBldg!X35/PoundsSteamPerBldg!X$49)*EnergyUseSteamPlant!V$2)/10</f>
        <v>621.07875387384377</v>
      </c>
      <c r="Y45" s="35">
        <f>((PoundsSteamPerBldg!Y35/PoundsSteamPerBldg!Y$49)*EnergyUseSteamPlant!W$2)/10</f>
        <v>577.95294435256324</v>
      </c>
      <c r="Z45" s="35">
        <f>((PoundsSteamPerBldg!Z35/PoundsSteamPerBldg!Z$49)*EnergyUseSteamPlant!X$2)/10</f>
        <v>431.27724138079782</v>
      </c>
      <c r="AA45" s="35">
        <f>((PoundsSteamPerBldg!AA35/PoundsSteamPerBldg!AA$49)*EnergyUseSteamPlant!Y$2)/10</f>
        <v>288.18126836445856</v>
      </c>
      <c r="AB45" s="35">
        <f>((PoundsSteamPerBldg!AB35/PoundsSteamPerBldg!AB$49)*EnergyUseSteamPlant!Z$2)/10</f>
        <v>107.53615664770828</v>
      </c>
      <c r="AC45" s="35">
        <f>((PoundsSteamPerBldg!AC35/PoundsSteamPerBldg!AC$49)*EnergyUseSteamPlant!AA$2)/10</f>
        <v>219.69110934786704</v>
      </c>
      <c r="AD45" s="35">
        <f>((PoundsSteamPerBldg!AD35/PoundsSteamPerBldg!AD$49)*EnergyUseSteamPlant!AB$2)/10</f>
        <v>267.06204752304455</v>
      </c>
      <c r="AE45" s="35">
        <f>((PoundsSteamPerBldg!AE35/PoundsSteamPerBldg!AE$49)*EnergyUseSteamPlant!AC$2)/10</f>
        <v>556.74314160908989</v>
      </c>
      <c r="AF45" s="35">
        <f>((PoundsSteamPerBldg!AF35/PoundsSteamPerBldg!AF$49)*EnergyUseSteamPlant!AD$2)/10</f>
        <v>676.3148972908723</v>
      </c>
      <c r="AG45" s="35">
        <f>((PoundsSteamPerBldg!AG35/PoundsSteamPerBldg!AG$49)*EnergyUseSteamPlant!AE$2)/10</f>
        <v>834.61606837368288</v>
      </c>
      <c r="AH45" s="35">
        <f>((PoundsSteamPerBldg!AH35/PoundsSteamPerBldg!AH$49)*EnergyUseSteamPlant!AF$2)/10</f>
        <v>793.83503246891223</v>
      </c>
      <c r="AI45" s="35">
        <f>((PoundsSteamPerBldg!AI35/PoundsSteamPerBldg!AI$49)*EnergyUseSteamPlant!AG$2)/10</f>
        <v>820.04073190837369</v>
      </c>
      <c r="AJ45" s="35">
        <f>((PoundsSteamPerBldg!AJ35/PoundsSteamPerBldg!AJ$49)*EnergyUseSteamPlant!AH$2)/10</f>
        <v>615.52420948362692</v>
      </c>
      <c r="AK45" s="35">
        <f>((PoundsSteamPerBldg!AK35/PoundsSteamPerBldg!AK$49)*EnergyUseSteamPlant!AI$2)/10</f>
        <v>525.56905781272587</v>
      </c>
      <c r="AL45" s="35">
        <f>((PoundsSteamPerBldg!AL35/PoundsSteamPerBldg!AL$49)*EnergyUseSteamPlant!AJ$2)/10</f>
        <v>447.96696353173195</v>
      </c>
      <c r="AM45" s="35">
        <f>((PoundsSteamPerBldg!AM35/PoundsSteamPerBldg!AM$49)*EnergyUseSteamPlant!AK$2)/10</f>
        <v>228.5058333605582</v>
      </c>
      <c r="AN45" s="35">
        <f>((PoundsSteamPerBldg!AN35/PoundsSteamPerBldg!AN$49)*EnergyUseSteamPlant!AL$2)/10</f>
        <v>0</v>
      </c>
      <c r="AO45" s="35">
        <f>((PoundsSteamPerBldg!AO35/PoundsSteamPerBldg!AO$49)*EnergyUseSteamPlant!AM$2)/10</f>
        <v>80.31238902377018</v>
      </c>
      <c r="AP45" s="35">
        <f>((PoundsSteamPerBldg!AP35/PoundsSteamPerBldg!AP$49)*EnergyUseSteamPlant!AN$2)/10</f>
        <v>240.8036000895504</v>
      </c>
      <c r="AQ45" s="35">
        <f>((PoundsSteamPerBldg!AQ35/PoundsSteamPerBldg!AQ$49)*EnergyUseSteamPlant!AO$2)/10</f>
        <v>497.94832180480927</v>
      </c>
      <c r="AR45" s="35">
        <f>((PoundsSteamPerBldg!AR35/PoundsSteamPerBldg!AR$49)*EnergyUseSteamPlant!AP$2)/10</f>
        <v>684.94602450983837</v>
      </c>
      <c r="AS45" s="35">
        <f>((PoundsSteamPerBldg!AS35/PoundsSteamPerBldg!AS$49)*EnergyUseSteamPlant!AQ$2)/10</f>
        <v>731.93308901449939</v>
      </c>
      <c r="AT45" s="35">
        <f>((PoundsSteamPerBldg!AT35/PoundsSteamPerBldg!AT$49)*EnergyUseSteamPlant!AR$2)/10</f>
        <v>794.17467068632038</v>
      </c>
      <c r="AU45" s="35">
        <f>((PoundsSteamPerBldg!AU35/PoundsSteamPerBldg!AU$49)*EnergyUseSteamPlant!AS$2)/10</f>
        <v>576.80284130733219</v>
      </c>
      <c r="AV45" s="35">
        <f>((PoundsSteamPerBldg!AV35/PoundsSteamPerBldg!AV$49)*EnergyUseSteamPlant!AT$2)/10</f>
        <v>529.71287078448711</v>
      </c>
      <c r="AW45" s="35">
        <f>((PoundsSteamPerBldg!AW35/PoundsSteamPerBldg!AW$49)*EnergyUseSteamPlant!AU$2)/10</f>
        <v>549.68565685894509</v>
      </c>
      <c r="AX45" s="35">
        <f>((PoundsSteamPerBldg!AX35/PoundsSteamPerBldg!AX$49)*EnergyUseSteamPlant!AV$2)/10</f>
        <v>347.43582964957966</v>
      </c>
      <c r="AY45" s="35">
        <f>((PoundsSteamPerBldg!AY35/PoundsSteamPerBldg!AY$49)*EnergyUseSteamPlant!AW$2)/10</f>
        <v>163.77811298542076</v>
      </c>
    </row>
    <row r="46" spans="2:51" s="32" customFormat="1">
      <c r="C46" s="32" t="s">
        <v>74</v>
      </c>
      <c r="D46" s="35">
        <f>((PoundsSteamPerBldg!D37/PoundsSteamPerBldg!D$49)*EnergyUseSteamPlant!B$2)/10</f>
        <v>79.589539746712632</v>
      </c>
      <c r="E46" s="35">
        <f>((PoundsSteamPerBldg!E37/PoundsSteamPerBldg!E$49)*EnergyUseSteamPlant!C$2)/10</f>
        <v>27.919324109279682</v>
      </c>
      <c r="F46" s="35">
        <f>((PoundsSteamPerBldg!F37/PoundsSteamPerBldg!F$49)*EnergyUseSteamPlant!D$2)/10</f>
        <v>65.836057272560467</v>
      </c>
      <c r="G46" s="35">
        <f>((PoundsSteamPerBldg!G37/PoundsSteamPerBldg!G$49)*EnergyUseSteamPlant!E$2)/10</f>
        <v>215.64397963592575</v>
      </c>
      <c r="H46" s="35">
        <f>((PoundsSteamPerBldg!H37/PoundsSteamPerBldg!H$49)*EnergyUseSteamPlant!F$2)/10</f>
        <v>263.80987992561302</v>
      </c>
      <c r="I46" s="35">
        <f>((PoundsSteamPerBldg!I37/PoundsSteamPerBldg!I$49)*EnergyUseSteamPlant!G$2)/10</f>
        <v>256.44801609188119</v>
      </c>
      <c r="J46" s="35">
        <f>((PoundsSteamPerBldg!J37/PoundsSteamPerBldg!J$49)*EnergyUseSteamPlant!H$2)/10</f>
        <v>289.20206848097644</v>
      </c>
      <c r="K46" s="35">
        <f>((PoundsSteamPerBldg!K37/PoundsSteamPerBldg!K$49)*EnergyUseSteamPlant!I$2)/10</f>
        <v>259.06119135315998</v>
      </c>
      <c r="L46" s="35">
        <f>((PoundsSteamPerBldg!L37/PoundsSteamPerBldg!L$49)*EnergyUseSteamPlant!J$2)/10</f>
        <v>241.30970106672331</v>
      </c>
      <c r="M46" s="35">
        <f>((PoundsSteamPerBldg!M37/PoundsSteamPerBldg!M$49)*EnergyUseSteamPlant!K$2)/10</f>
        <v>213.25819401465543</v>
      </c>
      <c r="N46" s="35">
        <f>((PoundsSteamPerBldg!N37/PoundsSteamPerBldg!N$49)*EnergyUseSteamPlant!L$2)/10</f>
        <v>189.61110151272348</v>
      </c>
      <c r="O46" s="35">
        <f>((PoundsSteamPerBldg!O37/PoundsSteamPerBldg!O$49)*EnergyUseSteamPlant!M$2)/10</f>
        <v>107.51300240847107</v>
      </c>
      <c r="P46" s="35">
        <f>((PoundsSteamPerBldg!P37/PoundsSteamPerBldg!P$49)*EnergyUseSteamPlant!N$2)/10</f>
        <v>79.481942571861225</v>
      </c>
      <c r="Q46" s="35">
        <f>((PoundsSteamPerBldg!Q37/PoundsSteamPerBldg!Q$49)*EnergyUseSteamPlant!O$2)/10</f>
        <v>48.443334432049355</v>
      </c>
      <c r="R46" s="35">
        <f>((PoundsSteamPerBldg!R37/PoundsSteamPerBldg!R$49)*EnergyUseSteamPlant!P$2)/10</f>
        <v>91.585298002452319</v>
      </c>
      <c r="S46" s="35">
        <f>((PoundsSteamPerBldg!S37/PoundsSteamPerBldg!S$49)*EnergyUseSteamPlant!Q$2)/10</f>
        <v>215.6861064907624</v>
      </c>
      <c r="T46" s="35">
        <f>((PoundsSteamPerBldg!T37/PoundsSteamPerBldg!T$49)*EnergyUseSteamPlant!R$2)/10</f>
        <v>244.32487936856941</v>
      </c>
      <c r="U46" s="35">
        <f>((PoundsSteamPerBldg!U37/PoundsSteamPerBldg!U$49)*EnergyUseSteamPlant!S$2)/10</f>
        <v>292.60137331639595</v>
      </c>
      <c r="V46" s="35">
        <f>((PoundsSteamPerBldg!V37/PoundsSteamPerBldg!V$49)*EnergyUseSteamPlant!T$2)/10</f>
        <v>340.2239795183969</v>
      </c>
      <c r="W46" s="35">
        <f>((PoundsSteamPerBldg!W37/PoundsSteamPerBldg!W$49)*EnergyUseSteamPlant!U$2)/10</f>
        <v>285.93805958553497</v>
      </c>
      <c r="X46" s="35">
        <f>((PoundsSteamPerBldg!X37/PoundsSteamPerBldg!X$49)*EnergyUseSteamPlant!V$2)/10</f>
        <v>249.62316549030712</v>
      </c>
      <c r="Y46" s="35">
        <f>((PoundsSteamPerBldg!Y37/PoundsSteamPerBldg!Y$49)*EnergyUseSteamPlant!W$2)/10</f>
        <v>240.5271517052168</v>
      </c>
      <c r="Z46" s="35">
        <f>((PoundsSteamPerBldg!Z37/PoundsSteamPerBldg!Z$49)*EnergyUseSteamPlant!X$2)/10</f>
        <v>166.08720655618322</v>
      </c>
      <c r="AA46" s="35">
        <f>((PoundsSteamPerBldg!AA37/PoundsSteamPerBldg!AA$49)*EnergyUseSteamPlant!Y$2)/10</f>
        <v>107.81254923048766</v>
      </c>
      <c r="AB46" s="35">
        <f>((PoundsSteamPerBldg!AB37/PoundsSteamPerBldg!AB$49)*EnergyUseSteamPlant!Z$2)/10</f>
        <v>10.782756395796131</v>
      </c>
      <c r="AC46" s="35">
        <f>((PoundsSteamPerBldg!AC37/PoundsSteamPerBldg!AC$49)*EnergyUseSteamPlant!AA$2)/10</f>
        <v>0.44028547012267688</v>
      </c>
      <c r="AD46" s="35">
        <f>((PoundsSteamPerBldg!AD37/PoundsSteamPerBldg!AD$49)*EnergyUseSteamPlant!AB$2)/10</f>
        <v>139.5275605983343</v>
      </c>
      <c r="AE46" s="35">
        <f>((PoundsSteamPerBldg!AE37/PoundsSteamPerBldg!AE$49)*EnergyUseSteamPlant!AC$2)/10</f>
        <v>135.48063834246827</v>
      </c>
      <c r="AF46" s="35">
        <f>((PoundsSteamPerBldg!AF37/PoundsSteamPerBldg!AF$49)*EnergyUseSteamPlant!AD$2)/10</f>
        <v>297.34588712944714</v>
      </c>
      <c r="AG46" s="35">
        <f>((PoundsSteamPerBldg!AG37/PoundsSteamPerBldg!AG$49)*EnergyUseSteamPlant!AE$2)/10</f>
        <v>345.35775600693745</v>
      </c>
      <c r="AH46" s="35">
        <f>((PoundsSteamPerBldg!AH37/PoundsSteamPerBldg!AH$49)*EnergyUseSteamPlant!AF$2)/10</f>
        <v>335.54518551077638</v>
      </c>
      <c r="AI46" s="35">
        <f>((PoundsSteamPerBldg!AI37/PoundsSteamPerBldg!AI$49)*EnergyUseSteamPlant!AG$2)/10</f>
        <v>347.34137571079287</v>
      </c>
      <c r="AJ46" s="35">
        <f>((PoundsSteamPerBldg!AJ37/PoundsSteamPerBldg!AJ$49)*EnergyUseSteamPlant!AH$2)/10</f>
        <v>277.7528011474929</v>
      </c>
      <c r="AK46" s="35">
        <f>((PoundsSteamPerBldg!AK37/PoundsSteamPerBldg!AK$49)*EnergyUseSteamPlant!AI$2)/10</f>
        <v>243.15932107661894</v>
      </c>
      <c r="AL46" s="35">
        <f>((PoundsSteamPerBldg!AL37/PoundsSteamPerBldg!AL$49)*EnergyUseSteamPlant!AJ$2)/10</f>
        <v>49.272166881046694</v>
      </c>
      <c r="AM46" s="35">
        <f>((PoundsSteamPerBldg!AM37/PoundsSteamPerBldg!AM$49)*EnergyUseSteamPlant!AK$2)/10</f>
        <v>91.082132946460987</v>
      </c>
      <c r="AN46" s="35">
        <f>((PoundsSteamPerBldg!AN37/PoundsSteamPerBldg!AN$49)*EnergyUseSteamPlant!AL$2)/10</f>
        <v>0</v>
      </c>
      <c r="AO46" s="35">
        <f>((PoundsSteamPerBldg!AO37/PoundsSteamPerBldg!AO$49)*EnergyUseSteamPlant!AM$2)/10</f>
        <v>4.3941320681661473</v>
      </c>
      <c r="AP46" s="35">
        <f>((PoundsSteamPerBldg!AP37/PoundsSteamPerBldg!AP$49)*EnergyUseSteamPlant!AN$2)/10</f>
        <v>97.015517169321413</v>
      </c>
      <c r="AQ46" s="35">
        <f>((PoundsSteamPerBldg!AQ37/PoundsSteamPerBldg!AQ$49)*EnergyUseSteamPlant!AO$2)/10</f>
        <v>207.37567747435304</v>
      </c>
      <c r="AR46" s="35">
        <f>((PoundsSteamPerBldg!AR37/PoundsSteamPerBldg!AR$49)*EnergyUseSteamPlant!AP$2)/10</f>
        <v>301.55100034275046</v>
      </c>
      <c r="AS46" s="35">
        <f>((PoundsSteamPerBldg!AS37/PoundsSteamPerBldg!AS$49)*EnergyUseSteamPlant!AQ$2)/10</f>
        <v>313.07844691174904</v>
      </c>
      <c r="AT46" s="35">
        <f>((PoundsSteamPerBldg!AT37/PoundsSteamPerBldg!AT$49)*EnergyUseSteamPlant!AR$2)/10</f>
        <v>335.42699058420288</v>
      </c>
      <c r="AU46" s="35">
        <f>((PoundsSteamPerBldg!AU37/PoundsSteamPerBldg!AU$49)*EnergyUseSteamPlant!AS$2)/10</f>
        <v>262.28409488864429</v>
      </c>
      <c r="AV46" s="35">
        <f>((PoundsSteamPerBldg!AV37/PoundsSteamPerBldg!AV$49)*EnergyUseSteamPlant!AT$2)/10</f>
        <v>239.77859172022698</v>
      </c>
      <c r="AW46" s="35">
        <f>((PoundsSteamPerBldg!AW37/PoundsSteamPerBldg!AW$49)*EnergyUseSteamPlant!AU$2)/10</f>
        <v>264.79410142751027</v>
      </c>
      <c r="AX46" s="35">
        <f>((PoundsSteamPerBldg!AX37/PoundsSteamPerBldg!AX$49)*EnergyUseSteamPlant!AV$2)/10</f>
        <v>165.0757570865523</v>
      </c>
      <c r="AY46" s="35">
        <f>((PoundsSteamPerBldg!AY37/PoundsSteamPerBldg!AY$49)*EnergyUseSteamPlant!AW$2)/10</f>
        <v>80.60684350246153</v>
      </c>
    </row>
    <row r="47" spans="2:51" s="32" customFormat="1">
      <c r="C47" s="32" t="s">
        <v>75</v>
      </c>
      <c r="D47" s="35">
        <f>((PoundsSteamPerBldg!D38/PoundsSteamPerBldg!D$49)*EnergyUseSteamPlant!B$2)/10</f>
        <v>135.20821417600988</v>
      </c>
      <c r="E47" s="35">
        <f>((PoundsSteamPerBldg!E38/PoundsSteamPerBldg!E$49)*EnergyUseSteamPlant!C$2)/10</f>
        <v>47.429875406118839</v>
      </c>
      <c r="F47" s="35">
        <f>((PoundsSteamPerBldg!F38/PoundsSteamPerBldg!F$49)*EnergyUseSteamPlant!D$2)/10</f>
        <v>111.84353824058992</v>
      </c>
      <c r="G47" s="35">
        <f>((PoundsSteamPerBldg!G38/PoundsSteamPerBldg!G$49)*EnergyUseSteamPlant!E$2)/10</f>
        <v>366.34006776733059</v>
      </c>
      <c r="H47" s="35">
        <f>((PoundsSteamPerBldg!H38/PoundsSteamPerBldg!H$49)*EnergyUseSteamPlant!F$2)/10</f>
        <v>448.16520940118909</v>
      </c>
      <c r="I47" s="35">
        <f>((PoundsSteamPerBldg!I38/PoundsSteamPerBldg!I$49)*EnergyUseSteamPlant!G$2)/10</f>
        <v>435.65873599860925</v>
      </c>
      <c r="J47" s="35">
        <f>((PoundsSteamPerBldg!J38/PoundsSteamPerBldg!J$49)*EnergyUseSteamPlant!H$2)/10</f>
        <v>491.30193917142259</v>
      </c>
      <c r="K47" s="35">
        <f>((PoundsSteamPerBldg!K38/PoundsSteamPerBldg!K$49)*EnergyUseSteamPlant!I$2)/10</f>
        <v>440.09804751530919</v>
      </c>
      <c r="L47" s="35">
        <f>((PoundsSteamPerBldg!L38/PoundsSteamPerBldg!L$49)*EnergyUseSteamPlant!J$2)/10</f>
        <v>409.94148035547676</v>
      </c>
      <c r="M47" s="35">
        <f>((PoundsSteamPerBldg!M38/PoundsSteamPerBldg!M$49)*EnergyUseSteamPlant!K$2)/10</f>
        <v>362.28705006820411</v>
      </c>
      <c r="N47" s="35">
        <f>((PoundsSteamPerBldg!N38/PoundsSteamPerBldg!N$49)*EnergyUseSteamPlant!L$2)/10</f>
        <v>322.11492245173298</v>
      </c>
      <c r="O47" s="35">
        <f>((PoundsSteamPerBldg!O38/PoundsSteamPerBldg!O$49)*EnergyUseSteamPlant!M$2)/10</f>
        <v>182.64512023328842</v>
      </c>
      <c r="P47" s="35">
        <f>((PoundsSteamPerBldg!P38/PoundsSteamPerBldg!P$49)*EnergyUseSteamPlant!N$2)/10</f>
        <v>135.02542606203983</v>
      </c>
      <c r="Q47" s="35">
        <f>((PoundsSteamPerBldg!Q38/PoundsSteamPerBldg!Q$49)*EnergyUseSteamPlant!O$2)/10</f>
        <v>82.296451997753152</v>
      </c>
      <c r="R47" s="35">
        <f>((PoundsSteamPerBldg!R38/PoundsSteamPerBldg!R$49)*EnergyUseSteamPlant!P$2)/10</f>
        <v>155.58683499235502</v>
      </c>
      <c r="S47" s="35">
        <f>((PoundsSteamPerBldg!S38/PoundsSteamPerBldg!S$49)*EnergyUseSteamPlant!Q$2)/10</f>
        <v>366.41163366442504</v>
      </c>
      <c r="T47" s="35">
        <f>((PoundsSteamPerBldg!T38/PoundsSteamPerBldg!T$49)*EnergyUseSteamPlant!R$2)/10</f>
        <v>415.06372223440047</v>
      </c>
      <c r="U47" s="35">
        <f>((PoundsSteamPerBldg!U38/PoundsSteamPerBldg!U$49)*EnergyUseSteamPlant!S$2)/10</f>
        <v>497.07674246466485</v>
      </c>
      <c r="V47" s="35">
        <f>((PoundsSteamPerBldg!V38/PoundsSteamPerBldg!V$49)*EnergyUseSteamPlant!T$2)/10</f>
        <v>577.97892583538692</v>
      </c>
      <c r="W47" s="35">
        <f>((PoundsSteamPerBldg!W38/PoundsSteamPerBldg!W$49)*EnergyUseSteamPlant!U$2)/10</f>
        <v>485.75697917778882</v>
      </c>
      <c r="X47" s="35">
        <f>((PoundsSteamPerBldg!X38/PoundsSteamPerBldg!X$49)*EnergyUseSteamPlant!V$2)/10</f>
        <v>424.06455082310049</v>
      </c>
      <c r="Y47" s="35">
        <f>((PoundsSteamPerBldg!Y38/PoundsSteamPerBldg!Y$49)*EnergyUseSteamPlant!W$2)/10</f>
        <v>408.61207071181519</v>
      </c>
      <c r="Z47" s="35">
        <f>((PoundsSteamPerBldg!Z38/PoundsSteamPerBldg!Z$49)*EnergyUseSteamPlant!X$2)/10</f>
        <v>282.15208515351594</v>
      </c>
      <c r="AA47" s="35">
        <f>((PoundsSteamPerBldg!AA38/PoundsSteamPerBldg!AA$49)*EnergyUseSteamPlant!Y$2)/10</f>
        <v>183.15399603525762</v>
      </c>
      <c r="AB47" s="35">
        <f>((PoundsSteamPerBldg!AB38/PoundsSteamPerBldg!AB$49)*EnergyUseSteamPlant!Z$2)/10</f>
        <v>18.317950333803271</v>
      </c>
      <c r="AC47" s="35">
        <f>((PoundsSteamPerBldg!AC38/PoundsSteamPerBldg!AC$49)*EnergyUseSteamPlant!AA$2)/10</f>
        <v>0.74796527699974424</v>
      </c>
      <c r="AD47" s="35">
        <f>((PoundsSteamPerBldg!AD38/PoundsSteamPerBldg!AD$49)*EnergyUseSteamPlant!AB$2)/10</f>
        <v>237.03205668575302</v>
      </c>
      <c r="AE47" s="35">
        <f>((PoundsSteamPerBldg!AE38/PoundsSteamPerBldg!AE$49)*EnergyUseSteamPlant!AC$2)/10</f>
        <v>230.15706868021681</v>
      </c>
      <c r="AF47" s="35">
        <f>((PoundsSteamPerBldg!AF38/PoundsSteamPerBldg!AF$49)*EnergyUseSteamPlant!AD$2)/10</f>
        <v>505.13681219037983</v>
      </c>
      <c r="AG47" s="35">
        <f>((PoundsSteamPerBldg!AG38/PoundsSteamPerBldg!AG$49)*EnergyUseSteamPlant!AE$2)/10</f>
        <v>586.70028235036807</v>
      </c>
      <c r="AH47" s="35">
        <f>((PoundsSteamPerBldg!AH38/PoundsSteamPerBldg!AH$49)*EnergyUseSteamPlant!AF$2)/10</f>
        <v>570.03050215708663</v>
      </c>
      <c r="AI47" s="35">
        <f>((PoundsSteamPerBldg!AI38/PoundsSteamPerBldg!AI$49)*EnergyUseSteamPlant!AG$2)/10</f>
        <v>590.07009298900459</v>
      </c>
      <c r="AJ47" s="35">
        <f>((PoundsSteamPerBldg!AJ38/PoundsSteamPerBldg!AJ$49)*EnergyUseSteamPlant!AH$2)/10</f>
        <v>471.85170746119366</v>
      </c>
      <c r="AK47" s="35">
        <f>((PoundsSteamPerBldg!AK38/PoundsSteamPerBldg!AK$49)*EnergyUseSteamPlant!AI$2)/10</f>
        <v>413.08364978173648</v>
      </c>
      <c r="AL47" s="35">
        <f>((PoundsSteamPerBldg!AL38/PoundsSteamPerBldg!AL$49)*EnergyUseSteamPlant!AJ$2)/10</f>
        <v>83.704488225085228</v>
      </c>
      <c r="AM47" s="35">
        <f>((PoundsSteamPerBldg!AM38/PoundsSteamPerBldg!AM$49)*EnergyUseSteamPlant!AK$2)/10</f>
        <v>154.73204868660599</v>
      </c>
      <c r="AN47" s="35">
        <f>((PoundsSteamPerBldg!AN38/PoundsSteamPerBldg!AN$49)*EnergyUseSteamPlant!AL$2)/10</f>
        <v>0</v>
      </c>
      <c r="AO47" s="35">
        <f>((PoundsSteamPerBldg!AO38/PoundsSteamPerBldg!AO$49)*EnergyUseSteamPlant!AM$2)/10</f>
        <v>7.4648345961168996</v>
      </c>
      <c r="AP47" s="35">
        <f>((PoundsSteamPerBldg!AP38/PoundsSteamPerBldg!AP$49)*EnergyUseSteamPlant!AN$2)/10</f>
        <v>164.81179393134721</v>
      </c>
      <c r="AQ47" s="35">
        <f>((PoundsSteamPerBldg!AQ38/PoundsSteamPerBldg!AQ$49)*EnergyUseSteamPlant!AO$2)/10</f>
        <v>352.29371980387151</v>
      </c>
      <c r="AR47" s="35">
        <f>((PoundsSteamPerBldg!AR38/PoundsSteamPerBldg!AR$49)*EnergyUseSteamPlant!AP$2)/10</f>
        <v>512.28053798384576</v>
      </c>
      <c r="AS47" s="35">
        <f>((PoundsSteamPerBldg!AS38/PoundsSteamPerBldg!AS$49)*EnergyUseSteamPlant!AQ$2)/10</f>
        <v>531.86358205677061</v>
      </c>
      <c r="AT47" s="35">
        <f>((PoundsSteamPerBldg!AT38/PoundsSteamPerBldg!AT$49)*EnergyUseSteamPlant!AR$2)/10</f>
        <v>569.82971038221865</v>
      </c>
      <c r="AU47" s="35">
        <f>((PoundsSteamPerBldg!AU38/PoundsSteamPerBldg!AU$49)*EnergyUseSteamPlant!AS$2)/10</f>
        <v>445.57317694665369</v>
      </c>
      <c r="AV47" s="35">
        <f>((PoundsSteamPerBldg!AV38/PoundsSteamPerBldg!AV$49)*EnergyUseSteamPlant!AT$2)/10</f>
        <v>407.34040286329906</v>
      </c>
      <c r="AW47" s="35">
        <f>((PoundsSteamPerBldg!AW38/PoundsSteamPerBldg!AW$49)*EnergyUseSteamPlant!AU$2)/10</f>
        <v>449.83722348807362</v>
      </c>
      <c r="AX47" s="35">
        <f>((PoundsSteamPerBldg!AX38/PoundsSteamPerBldg!AX$49)*EnergyUseSteamPlant!AV$2)/10</f>
        <v>280.43381568050125</v>
      </c>
      <c r="AY47" s="35">
        <f>((PoundsSteamPerBldg!AY38/PoundsSteamPerBldg!AY$49)*EnergyUseSteamPlant!AW$2)/10</f>
        <v>136.93642902091398</v>
      </c>
    </row>
    <row r="48" spans="2:51" s="32" customFormat="1">
      <c r="C48" s="32" t="s">
        <v>76</v>
      </c>
      <c r="D48" s="35">
        <f>((PoundsSteamPerBldg!D39/PoundsSteamPerBldg!D$49)*EnergyUseSteamPlant!B$2)/10</f>
        <v>84.916398706138281</v>
      </c>
      <c r="E48" s="35">
        <f>((PoundsSteamPerBldg!E39/PoundsSteamPerBldg!E$49)*EnergyUseSteamPlant!C$2)/10</f>
        <v>29.787940289822025</v>
      </c>
      <c r="F48" s="35">
        <f>((PoundsSteamPerBldg!F39/PoundsSteamPerBldg!F$49)*EnergyUseSteamPlant!D$2)/10</f>
        <v>70.242407562456251</v>
      </c>
      <c r="G48" s="35">
        <f>((PoundsSteamPerBldg!G39/PoundsSteamPerBldg!G$49)*EnergyUseSteamPlant!E$2)/10</f>
        <v>230.07684441470815</v>
      </c>
      <c r="H48" s="35">
        <f>((PoundsSteamPerBldg!H39/PoundsSteamPerBldg!H$49)*EnergyUseSteamPlant!F$2)/10</f>
        <v>281.46644669228795</v>
      </c>
      <c r="I48" s="35">
        <f>((PoundsSteamPerBldg!I39/PoundsSteamPerBldg!I$49)*EnergyUseSteamPlant!G$2)/10</f>
        <v>273.61185968858189</v>
      </c>
      <c r="J48" s="35">
        <f>((PoundsSteamPerBldg!J39/PoundsSteamPerBldg!J$49)*EnergyUseSteamPlant!H$2)/10</f>
        <v>308.55811243442764</v>
      </c>
      <c r="K48" s="35">
        <f>((PoundsSteamPerBldg!K39/PoundsSteamPerBldg!K$49)*EnergyUseSteamPlant!I$2)/10</f>
        <v>276.3999325067179</v>
      </c>
      <c r="L48" s="35">
        <f>((PoundsSteamPerBldg!L39/PoundsSteamPerBldg!L$49)*EnergyUseSteamPlant!J$2)/10</f>
        <v>257.46035035071657</v>
      </c>
      <c r="M48" s="35">
        <f>((PoundsSteamPerBldg!M39/PoundsSteamPerBldg!M$49)*EnergyUseSteamPlant!K$2)/10</f>
        <v>227.53138022823472</v>
      </c>
      <c r="N48" s="35">
        <f>((PoundsSteamPerBldg!N39/PoundsSteamPerBldg!N$49)*EnergyUseSteamPlant!L$2)/10</f>
        <v>202.30160830688214</v>
      </c>
      <c r="O48" s="35">
        <f>((PoundsSteamPerBldg!O39/PoundsSteamPerBldg!O$49)*EnergyUseSteamPlant!M$2)/10</f>
        <v>114.70875453817186</v>
      </c>
      <c r="P48" s="35">
        <f>((PoundsSteamPerBldg!P39/PoundsSteamPerBldg!P$49)*EnergyUseSteamPlant!N$2)/10</f>
        <v>84.801600145568472</v>
      </c>
      <c r="Q48" s="35">
        <f>((PoundsSteamPerBldg!Q39/PoundsSteamPerBldg!Q$49)*EnergyUseSteamPlant!O$2)/10</f>
        <v>51.68560484679282</v>
      </c>
      <c r="R48" s="35">
        <f>((PoundsSteamPerBldg!R39/PoundsSteamPerBldg!R$49)*EnergyUseSteamPlant!P$2)/10</f>
        <v>97.715022671907789</v>
      </c>
      <c r="S48" s="35">
        <f>((PoundsSteamPerBldg!S39/PoundsSteamPerBldg!S$49)*EnergyUseSteamPlant!Q$2)/10</f>
        <v>230.12179078345122</v>
      </c>
      <c r="T48" s="35">
        <f>((PoundsSteamPerBldg!T39/PoundsSteamPerBldg!T$49)*EnergyUseSteamPlant!R$2)/10</f>
        <v>260.67733192473349</v>
      </c>
      <c r="U48" s="35">
        <f>((PoundsSteamPerBldg!U39/PoundsSteamPerBldg!U$49)*EnergyUseSteamPlant!S$2)/10</f>
        <v>312.18492979820201</v>
      </c>
      <c r="V48" s="35">
        <f>((PoundsSteamPerBldg!V39/PoundsSteamPerBldg!V$49)*EnergyUseSteamPlant!T$2)/10</f>
        <v>362.99487578537622</v>
      </c>
      <c r="W48" s="35">
        <f>((PoundsSteamPerBldg!W39/PoundsSteamPerBldg!W$49)*EnergyUseSteamPlant!U$2)/10</f>
        <v>305.07564625070859</v>
      </c>
      <c r="X48" s="35">
        <f>((PoundsSteamPerBldg!X39/PoundsSteamPerBldg!X$49)*EnergyUseSteamPlant!V$2)/10</f>
        <v>266.33022774753238</v>
      </c>
      <c r="Y48" s="35">
        <f>((PoundsSteamPerBldg!Y39/PoundsSteamPerBldg!Y$49)*EnergyUseSteamPlant!W$2)/10</f>
        <v>256.62542563824309</v>
      </c>
      <c r="Z48" s="35">
        <f>((PoundsSteamPerBldg!Z39/PoundsSteamPerBldg!Z$49)*EnergyUseSteamPlant!X$2)/10</f>
        <v>177.20327943592775</v>
      </c>
      <c r="AA48" s="35">
        <f>((PoundsSteamPerBldg!AA39/PoundsSteamPerBldg!AA$49)*EnergyUseSteamPlant!Y$2)/10</f>
        <v>115.02834976953606</v>
      </c>
      <c r="AB48" s="35">
        <f>((PoundsSteamPerBldg!AB39/PoundsSteamPerBldg!AB$49)*EnergyUseSteamPlant!Z$2)/10</f>
        <v>11.504436941971463</v>
      </c>
      <c r="AC48" s="35">
        <f>((PoundsSteamPerBldg!AC39/PoundsSteamPerBldg!AC$49)*EnergyUseSteamPlant!AA$2)/10</f>
        <v>0.46975339528836779</v>
      </c>
      <c r="AD48" s="35">
        <f>((PoundsSteamPerBldg!AD39/PoundsSteamPerBldg!AD$49)*EnergyUseSteamPlant!AB$2)/10</f>
        <v>148.8660193785378</v>
      </c>
      <c r="AE48" s="35">
        <f>((PoundsSteamPerBldg!AE39/PoundsSteamPerBldg!AE$49)*EnergyUseSteamPlant!AC$2)/10</f>
        <v>144.5482401212949</v>
      </c>
      <c r="AF48" s="35">
        <f>((PoundsSteamPerBldg!AF39/PoundsSteamPerBldg!AF$49)*EnergyUseSteamPlant!AD$2)/10</f>
        <v>317.24698981133929</v>
      </c>
      <c r="AG48" s="35">
        <f>((PoundsSteamPerBldg!AG39/PoundsSteamPerBldg!AG$49)*EnergyUseSteamPlant!AE$2)/10</f>
        <v>368.47225148771668</v>
      </c>
      <c r="AH48" s="35">
        <f>((PoundsSteamPerBldg!AH39/PoundsSteamPerBldg!AH$49)*EnergyUseSteamPlant!AF$2)/10</f>
        <v>358.00293414732442</v>
      </c>
      <c r="AI48" s="35">
        <f>((PoundsSteamPerBldg!AI39/PoundsSteamPerBldg!AI$49)*EnergyUseSteamPlant!AG$2)/10</f>
        <v>370.58863314025541</v>
      </c>
      <c r="AJ48" s="35">
        <f>((PoundsSteamPerBldg!AJ39/PoundsSteamPerBldg!AJ$49)*EnergyUseSteamPlant!AH$2)/10</f>
        <v>296.34255555500221</v>
      </c>
      <c r="AK48" s="35">
        <f>((PoundsSteamPerBldg!AK39/PoundsSteamPerBldg!AK$49)*EnergyUseSteamPlant!AI$2)/10</f>
        <v>259.43376382584148</v>
      </c>
      <c r="AL48" s="35">
        <f>((PoundsSteamPerBldg!AL39/PoundsSteamPerBldg!AL$49)*EnergyUseSteamPlant!AJ$2)/10</f>
        <v>52.569910333715164</v>
      </c>
      <c r="AM48" s="35">
        <f>((PoundsSteamPerBldg!AM39/PoundsSteamPerBldg!AM$49)*EnergyUseSteamPlant!AK$2)/10</f>
        <v>97.178181214531207</v>
      </c>
      <c r="AN48" s="35">
        <f>((PoundsSteamPerBldg!AN39/PoundsSteamPerBldg!AN$49)*EnergyUseSteamPlant!AL$2)/10</f>
        <v>0</v>
      </c>
      <c r="AO48" s="35">
        <f>((PoundsSteamPerBldg!AO39/PoundsSteamPerBldg!AO$49)*EnergyUseSteamPlant!AM$2)/10</f>
        <v>4.6882275215473461</v>
      </c>
      <c r="AP48" s="35">
        <f>((PoundsSteamPerBldg!AP39/PoundsSteamPerBldg!AP$49)*EnergyUseSteamPlant!AN$2)/10</f>
        <v>103.508681704276</v>
      </c>
      <c r="AQ48" s="35">
        <f>((PoundsSteamPerBldg!AQ39/PoundsSteamPerBldg!AQ$49)*EnergyUseSteamPlant!AO$2)/10</f>
        <v>221.25515195098296</v>
      </c>
      <c r="AR48" s="35">
        <f>((PoundsSteamPerBldg!AR39/PoundsSteamPerBldg!AR$49)*EnergyUseSteamPlant!AP$2)/10</f>
        <v>321.73354760978492</v>
      </c>
      <c r="AS48" s="35">
        <f>((PoundsSteamPerBldg!AS39/PoundsSteamPerBldg!AS$49)*EnergyUseSteamPlant!AQ$2)/10</f>
        <v>334.03251619324408</v>
      </c>
      <c r="AT48" s="35">
        <f>((PoundsSteamPerBldg!AT39/PoundsSteamPerBldg!AT$49)*EnergyUseSteamPlant!AR$2)/10</f>
        <v>357.87682853668889</v>
      </c>
      <c r="AU48" s="35">
        <f>((PoundsSteamPerBldg!AU39/PoundsSteamPerBldg!AU$49)*EnergyUseSteamPlant!AS$2)/10</f>
        <v>279.83854218434101</v>
      </c>
      <c r="AV48" s="35">
        <f>((PoundsSteamPerBldg!AV39/PoundsSteamPerBldg!AV$49)*EnergyUseSteamPlant!AT$2)/10</f>
        <v>255.82676518181697</v>
      </c>
      <c r="AW48" s="35">
        <f>((PoundsSteamPerBldg!AW39/PoundsSteamPerBldg!AW$49)*EnergyUseSteamPlant!AU$2)/10</f>
        <v>282.51654128683185</v>
      </c>
      <c r="AX48" s="35">
        <f>((PoundsSteamPerBldg!AX39/PoundsSteamPerBldg!AX$49)*EnergyUseSteamPlant!AV$2)/10</f>
        <v>176.12413452935306</v>
      </c>
      <c r="AY48" s="35">
        <f>((PoundsSteamPerBldg!AY39/PoundsSteamPerBldg!AY$49)*EnergyUseSteamPlant!AW$2)/10</f>
        <v>86.001789721130223</v>
      </c>
    </row>
    <row r="49" spans="1:51" s="32" customFormat="1">
      <c r="C49" s="32" t="s">
        <v>77</v>
      </c>
      <c r="D49" s="35">
        <f>((PoundsSteamPerBldg!D40/PoundsSteamPerBldg!D$49)*EnergyUseSteamPlant!B$2)/10</f>
        <v>145.31357896668496</v>
      </c>
      <c r="E49" s="35">
        <f>((PoundsSteamPerBldg!E40/PoundsSteamPerBldg!E$49)*EnergyUseSteamPlant!C$2)/10</f>
        <v>50.974750219206513</v>
      </c>
      <c r="F49" s="35">
        <f>((PoundsSteamPerBldg!F40/PoundsSteamPerBldg!F$49)*EnergyUseSteamPlant!D$2)/10</f>
        <v>120.2026439375981</v>
      </c>
      <c r="G49" s="35">
        <f>((PoundsSteamPerBldg!G40/PoundsSteamPerBldg!G$49)*EnergyUseSteamPlant!E$2)/10</f>
        <v>393.72006124472659</v>
      </c>
      <c r="H49" s="35">
        <f>((PoundsSteamPerBldg!H40/PoundsSteamPerBldg!H$49)*EnergyUseSteamPlant!F$2)/10</f>
        <v>481.66075517914589</v>
      </c>
      <c r="I49" s="35">
        <f>((PoundsSteamPerBldg!I40/PoundsSteamPerBldg!I$49)*EnergyUseSteamPlant!G$2)/10</f>
        <v>468.21955693940902</v>
      </c>
      <c r="J49" s="35">
        <f>((PoundsSteamPerBldg!J40/PoundsSteamPerBldg!J$49)*EnergyUseSteamPlant!H$2)/10</f>
        <v>528.02149314194025</v>
      </c>
      <c r="K49" s="35">
        <f>((PoundsSteamPerBldg!K40/PoundsSteamPerBldg!K$49)*EnergyUseSteamPlant!I$2)/10</f>
        <v>472.99065940955887</v>
      </c>
      <c r="L49" s="35">
        <f>((PoundsSteamPerBldg!L40/PoundsSteamPerBldg!L$49)*EnergyUseSteamPlant!J$2)/10</f>
        <v>440.58021208540521</v>
      </c>
      <c r="M49" s="35">
        <f>((PoundsSteamPerBldg!M40/PoundsSteamPerBldg!M$49)*EnergyUseSteamPlant!K$2)/10</f>
        <v>389.36412391455303</v>
      </c>
      <c r="N49" s="35">
        <f>((PoundsSteamPerBldg!N40/PoundsSteamPerBldg!N$49)*EnergyUseSteamPlant!L$2)/10</f>
        <v>346.18956034065161</v>
      </c>
      <c r="O49" s="35">
        <f>((PoundsSteamPerBldg!O40/PoundsSteamPerBldg!O$49)*EnergyUseSteamPlant!M$2)/10</f>
        <v>196.29588530286793</v>
      </c>
      <c r="P49" s="35">
        <f>((PoundsSteamPerBldg!P40/PoundsSteamPerBldg!P$49)*EnergyUseSteamPlant!N$2)/10</f>
        <v>145.11712940039624</v>
      </c>
      <c r="Q49" s="35">
        <f>((PoundsSteamPerBldg!Q40/PoundsSteamPerBldg!Q$49)*EnergyUseSteamPlant!O$2)/10</f>
        <v>88.447229696310615</v>
      </c>
      <c r="R49" s="35">
        <f>((PoundsSteamPerBldg!R40/PoundsSteamPerBldg!R$49)*EnergyUseSteamPlant!P$2)/10</f>
        <v>167.21528326235142</v>
      </c>
      <c r="S49" s="35">
        <f>((PoundsSteamPerBldg!S40/PoundsSteamPerBldg!S$49)*EnergyUseSteamPlant!Q$2)/10</f>
        <v>393.79697592555533</v>
      </c>
      <c r="T49" s="35">
        <f>((PoundsSteamPerBldg!T40/PoundsSteamPerBldg!T$49)*EnergyUseSteamPlant!R$2)/10</f>
        <v>446.0852866424176</v>
      </c>
      <c r="U49" s="35">
        <f>((PoundsSteamPerBldg!U40/PoundsSteamPerBldg!U$49)*EnergyUseSteamPlant!S$2)/10</f>
        <v>534.22790108456161</v>
      </c>
      <c r="V49" s="35">
        <f>((PoundsSteamPerBldg!V40/PoundsSteamPerBldg!V$49)*EnergyUseSteamPlant!T$2)/10</f>
        <v>621.17665551833295</v>
      </c>
      <c r="W49" s="35">
        <f>((PoundsSteamPerBldg!W40/PoundsSteamPerBldg!W$49)*EnergyUseSteamPlant!U$2)/10</f>
        <v>522.06210682201515</v>
      </c>
      <c r="X49" s="35">
        <f>((PoundsSteamPerBldg!X40/PoundsSteamPerBldg!X$49)*EnergyUseSteamPlant!V$2)/10</f>
        <v>455.75883069342478</v>
      </c>
      <c r="Y49" s="35">
        <f>((PoundsSteamPerBldg!Y40/PoundsSteamPerBldg!Y$49)*EnergyUseSteamPlant!W$2)/10</f>
        <v>439.15144332005622</v>
      </c>
      <c r="Z49" s="35">
        <f>((PoundsSteamPerBldg!Z40/PoundsSteamPerBldg!Z$49)*EnergyUseSteamPlant!X$2)/10</f>
        <v>303.23992929303142</v>
      </c>
      <c r="AA49" s="35">
        <f>((PoundsSteamPerBldg!AA40/PoundsSteamPerBldg!AA$49)*EnergyUseSteamPlant!Y$2)/10</f>
        <v>196.84279411668763</v>
      </c>
      <c r="AB49" s="35">
        <f>((PoundsSteamPerBldg!AB40/PoundsSteamPerBldg!AB$49)*EnergyUseSteamPlant!Z$2)/10</f>
        <v>19.687020781694706</v>
      </c>
      <c r="AC49" s="35">
        <f>((PoundsSteamPerBldg!AC40/PoundsSteamPerBldg!AC$49)*EnergyUseSteamPlant!AA$2)/10</f>
        <v>0.80386766444642288</v>
      </c>
      <c r="AD49" s="35">
        <f>((PoundsSteamPerBldg!AD40/PoundsSteamPerBldg!AD$49)*EnergyUseSteamPlant!AB$2)/10</f>
        <v>254.74766231290369</v>
      </c>
      <c r="AE49" s="35">
        <f>((PoundsSteamPerBldg!AE40/PoundsSteamPerBldg!AE$49)*EnergyUseSteamPlant!AC$2)/10</f>
        <v>247.35884264299079</v>
      </c>
      <c r="AF49" s="35">
        <f>((PoundsSteamPerBldg!AF40/PoundsSteamPerBldg!AF$49)*EnergyUseSteamPlant!AD$2)/10</f>
        <v>542.89037463102818</v>
      </c>
      <c r="AG49" s="35">
        <f>((PoundsSteamPerBldg!AG40/PoundsSteamPerBldg!AG$49)*EnergyUseSteamPlant!AE$2)/10</f>
        <v>630.54983995361113</v>
      </c>
      <c r="AH49" s="35">
        <f>((PoundsSteamPerBldg!AH40/PoundsSteamPerBldg!AH$49)*EnergyUseSteamPlant!AF$2)/10</f>
        <v>612.6341723646558</v>
      </c>
      <c r="AI49" s="35">
        <f>((PoundsSteamPerBldg!AI40/PoundsSteamPerBldg!AI$49)*EnergyUseSteamPlant!AG$2)/10</f>
        <v>634.17150781842599</v>
      </c>
      <c r="AJ49" s="35">
        <f>((PoundsSteamPerBldg!AJ40/PoundsSteamPerBldg!AJ$49)*EnergyUseSteamPlant!AH$2)/10</f>
        <v>507.11756508720407</v>
      </c>
      <c r="AK49" s="35">
        <f>((PoundsSteamPerBldg!AK40/PoundsSteamPerBldg!AK$49)*EnergyUseSteamPlant!AI$2)/10</f>
        <v>443.9572249971734</v>
      </c>
      <c r="AL49" s="35">
        <f>((PoundsSteamPerBldg!AL40/PoundsSteamPerBldg!AL$49)*EnergyUseSteamPlant!AJ$2)/10</f>
        <v>89.960501539706314</v>
      </c>
      <c r="AM49" s="35">
        <f>((PoundsSteamPerBldg!AM40/PoundsSteamPerBldg!AM$49)*EnergyUseSteamPlant!AK$2)/10</f>
        <v>166.29661084220976</v>
      </c>
      <c r="AN49" s="35">
        <f>((PoundsSteamPerBldg!AN40/PoundsSteamPerBldg!AN$49)*EnergyUseSteamPlant!AL$2)/10</f>
        <v>0</v>
      </c>
      <c r="AO49" s="35">
        <f>((PoundsSteamPerBldg!AO40/PoundsSteamPerBldg!AO$49)*EnergyUseSteamPlant!AM$2)/10</f>
        <v>8.0227509709135862</v>
      </c>
      <c r="AP49" s="35">
        <f>((PoundsSteamPerBldg!AP40/PoundsSteamPerBldg!AP$49)*EnergyUseSteamPlant!AN$2)/10</f>
        <v>177.12970900501108</v>
      </c>
      <c r="AQ49" s="35">
        <f>((PoundsSteamPerBldg!AQ40/PoundsSteamPerBldg!AQ$49)*EnergyUseSteamPlant!AO$2)/10</f>
        <v>378.62389932571352</v>
      </c>
      <c r="AR49" s="35">
        <f>((PoundsSteamPerBldg!AR40/PoundsSteamPerBldg!AR$49)*EnergyUseSteamPlant!AP$2)/10</f>
        <v>550.56801735807289</v>
      </c>
      <c r="AS49" s="35">
        <f>((PoundsSteamPerBldg!AS40/PoundsSteamPerBldg!AS$49)*EnergyUseSteamPlant!AQ$2)/10</f>
        <v>571.61468407607731</v>
      </c>
      <c r="AT49" s="35">
        <f>((PoundsSteamPerBldg!AT40/PoundsSteamPerBldg!AT$49)*EnergyUseSteamPlant!AR$2)/10</f>
        <v>612.41837355678786</v>
      </c>
      <c r="AU49" s="35">
        <f>((PoundsSteamPerBldg!AU40/PoundsSteamPerBldg!AU$49)*EnergyUseSteamPlant!AS$2)/10</f>
        <v>478.87499608113706</v>
      </c>
      <c r="AV49" s="35">
        <f>((PoundsSteamPerBldg!AV40/PoundsSteamPerBldg!AV$49)*EnergyUseSteamPlant!AT$2)/10</f>
        <v>437.78473193013889</v>
      </c>
      <c r="AW49" s="35">
        <f>((PoundsSteamPerBldg!AW40/PoundsSteamPerBldg!AW$49)*EnergyUseSteamPlant!AU$2)/10</f>
        <v>483.4577343976689</v>
      </c>
      <c r="AX49" s="35">
        <f>((PoundsSteamPerBldg!AX40/PoundsSteamPerBldg!AX$49)*EnergyUseSteamPlant!AV$2)/10</f>
        <v>301.39323759404971</v>
      </c>
      <c r="AY49" s="35">
        <f>((PoundsSteamPerBldg!AY40/PoundsSteamPerBldg!AY$49)*EnergyUseSteamPlant!AW$2)/10</f>
        <v>147.17095934750606</v>
      </c>
    </row>
    <row r="50" spans="1:51" s="32" customFormat="1">
      <c r="C50" s="32" t="s">
        <v>78</v>
      </c>
      <c r="D50" s="35">
        <f>((PoundsSteamPerBldg!D41/PoundsSteamPerBldg!D$49)*EnergyUseSteamPlant!B$2)/10</f>
        <v>183.14994481084071</v>
      </c>
      <c r="E50" s="35">
        <f>((PoundsSteamPerBldg!E41/PoundsSteamPerBldg!E$49)*EnergyUseSteamPlant!C$2)/10</f>
        <v>64.247421030999902</v>
      </c>
      <c r="F50" s="35">
        <f>((PoundsSteamPerBldg!F41/PoundsSteamPerBldg!F$49)*EnergyUseSteamPlant!D$2)/10</f>
        <v>151.50069084965193</v>
      </c>
      <c r="G50" s="35">
        <f>((PoundsSteamPerBldg!G41/PoundsSteamPerBldg!G$49)*EnergyUseSteamPlant!E$2)/10</f>
        <v>496.23585077637244</v>
      </c>
      <c r="H50" s="35">
        <f>((PoundsSteamPerBldg!H41/PoundsSteamPerBldg!H$49)*EnergyUseSteamPlant!F$2)/10</f>
        <v>607.07431030126315</v>
      </c>
      <c r="I50" s="35">
        <f>((PoundsSteamPerBldg!I41/PoundsSteamPerBldg!I$49)*EnergyUseSteamPlant!G$2)/10</f>
        <v>590.13332836891561</v>
      </c>
      <c r="J50" s="35">
        <f>((PoundsSteamPerBldg!J41/PoundsSteamPerBldg!J$49)*EnergyUseSteamPlant!H$2)/10</f>
        <v>665.50633475248333</v>
      </c>
      <c r="K50" s="35">
        <f>((PoundsSteamPerBldg!K41/PoundsSteamPerBldg!K$49)*EnergyUseSteamPlant!I$2)/10</f>
        <v>596.14671789733075</v>
      </c>
      <c r="L50" s="35">
        <f>((PoundsSteamPerBldg!L41/PoundsSteamPerBldg!L$49)*EnergyUseSteamPlant!J$2)/10</f>
        <v>555.29732391141647</v>
      </c>
      <c r="M50" s="35">
        <f>((PoundsSteamPerBldg!M41/PoundsSteamPerBldg!M$49)*EnergyUseSteamPlant!K$2)/10</f>
        <v>490.74572599041784</v>
      </c>
      <c r="N50" s="35">
        <f>((PoundsSteamPerBldg!N41/PoundsSteamPerBldg!N$49)*EnergyUseSteamPlant!L$2)/10</f>
        <v>436.32948359916088</v>
      </c>
      <c r="O50" s="35">
        <f>((PoundsSteamPerBldg!O41/PoundsSteamPerBldg!O$49)*EnergyUseSteamPlant!M$2)/10</f>
        <v>247.40688940059576</v>
      </c>
      <c r="P50" s="35">
        <f>((PoundsSteamPerBldg!P41/PoundsSteamPerBldg!P$49)*EnergyUseSteamPlant!N$2)/10</f>
        <v>182.90234422540507</v>
      </c>
      <c r="Q50" s="35">
        <f>((PoundsSteamPerBldg!Q41/PoundsSteamPerBldg!Q$49)*EnergyUseSteamPlant!O$2)/10</f>
        <v>111.47688573044429</v>
      </c>
      <c r="R50" s="35">
        <f>((PoundsSteamPerBldg!R41/PoundsSteamPerBldg!R$49)*EnergyUseSteamPlant!P$2)/10</f>
        <v>210.75435701745428</v>
      </c>
      <c r="S50" s="35">
        <f>((PoundsSteamPerBldg!S41/PoundsSteamPerBldg!S$49)*EnergyUseSteamPlant!Q$2)/10</f>
        <v>496.33279229862444</v>
      </c>
      <c r="T50" s="35">
        <f>((PoundsSteamPerBldg!T41/PoundsSteamPerBldg!T$49)*EnergyUseSteamPlant!R$2)/10</f>
        <v>562.23579523987735</v>
      </c>
      <c r="U50" s="35">
        <f>((PoundsSteamPerBldg!U41/PoundsSteamPerBldg!U$49)*EnergyUseSteamPlant!S$2)/10</f>
        <v>673.32875080091912</v>
      </c>
      <c r="V50" s="35">
        <f>((PoundsSteamPerBldg!V41/PoundsSteamPerBldg!V$49)*EnergyUseSteamPlant!T$2)/10</f>
        <v>782.91699223820081</v>
      </c>
      <c r="W50" s="35">
        <f>((PoundsSteamPerBldg!W41/PoundsSteamPerBldg!W$49)*EnergyUseSteamPlant!U$2)/10</f>
        <v>657.99525916435118</v>
      </c>
      <c r="X50" s="35">
        <f>((PoundsSteamPerBldg!X41/PoundsSteamPerBldg!X$49)*EnergyUseSteamPlant!V$2)/10</f>
        <v>574.42811113812809</v>
      </c>
      <c r="Y50" s="35">
        <f>((PoundsSteamPerBldg!Y41/PoundsSteamPerBldg!Y$49)*EnergyUseSteamPlant!W$2)/10</f>
        <v>553.49653610905204</v>
      </c>
      <c r="Z50" s="35">
        <f>((PoundsSteamPerBldg!Z41/PoundsSteamPerBldg!Z$49)*EnergyUseSteamPlant!X$2)/10</f>
        <v>382.19674107121693</v>
      </c>
      <c r="AA50" s="35">
        <f>((PoundsSteamPerBldg!AA41/PoundsSteamPerBldg!AA$49)*EnergyUseSteamPlant!Y$2)/10</f>
        <v>248.09620088669311</v>
      </c>
      <c r="AB50" s="35">
        <f>((PoundsSteamPerBldg!AB41/PoundsSteamPerBldg!AB$49)*EnergyUseSteamPlant!Z$2)/10</f>
        <v>24.813075249381253</v>
      </c>
      <c r="AC50" s="35">
        <f>((PoundsSteamPerBldg!AC41/PoundsSteamPerBldg!AC$49)*EnergyUseSteamPlant!AA$2)/10</f>
        <v>1.0131766034909631</v>
      </c>
      <c r="AD50" s="35">
        <f>((PoundsSteamPerBldg!AD41/PoundsSteamPerBldg!AD$49)*EnergyUseSteamPlant!AB$2)/10</f>
        <v>321.07818570758434</v>
      </c>
      <c r="AE50" s="35">
        <f>((PoundsSteamPerBldg!AE41/PoundsSteamPerBldg!AE$49)*EnergyUseSteamPlant!AC$2)/10</f>
        <v>311.76548468965632</v>
      </c>
      <c r="AF50" s="35">
        <f>((PoundsSteamPerBldg!AF41/PoundsSteamPerBldg!AF$49)*EnergyUseSteamPlant!AD$2)/10</f>
        <v>684.24673632740905</v>
      </c>
      <c r="AG50" s="35">
        <f>((PoundsSteamPerBldg!AG41/PoundsSteamPerBldg!AG$49)*EnergyUseSteamPlant!AE$2)/10</f>
        <v>794.73074167738162</v>
      </c>
      <c r="AH50" s="35">
        <f>((PoundsSteamPerBldg!AH41/PoundsSteamPerBldg!AH$49)*EnergyUseSteamPlant!AF$2)/10</f>
        <v>772.15023988601899</v>
      </c>
      <c r="AI50" s="35">
        <f>((PoundsSteamPerBldg!AI41/PoundsSteamPerBldg!AI$49)*EnergyUseSteamPlant!AG$2)/10</f>
        <v>799.29540985416725</v>
      </c>
      <c r="AJ50" s="35">
        <f>((PoundsSteamPerBldg!AJ41/PoundsSteamPerBldg!AJ$49)*EnergyUseSteamPlant!AH$2)/10</f>
        <v>639.15949712877796</v>
      </c>
      <c r="AK50" s="35">
        <f>((PoundsSteamPerBldg!AK41/PoundsSteamPerBldg!AK$49)*EnergyUseSteamPlant!AI$2)/10</f>
        <v>559.55363452473932</v>
      </c>
      <c r="AL50" s="35">
        <f>((PoundsSteamPerBldg!AL41/PoundsSteamPerBldg!AL$49)*EnergyUseSteamPlant!AJ$2)/10</f>
        <v>113.38417929910156</v>
      </c>
      <c r="AM50" s="35">
        <f>((PoundsSteamPerBldg!AM41/PoundsSteamPerBldg!AM$49)*EnergyUseSteamPlant!AK$2)/10</f>
        <v>209.59648309923801</v>
      </c>
      <c r="AN50" s="35">
        <f>((PoundsSteamPerBldg!AN41/PoundsSteamPerBldg!AN$49)*EnergyUseSteamPlant!AL$2)/10</f>
        <v>0</v>
      </c>
      <c r="AO50" s="35">
        <f>((PoundsSteamPerBldg!AO41/PoundsSteamPerBldg!AO$49)*EnergyUseSteamPlant!AM$2)/10</f>
        <v>10.11169367654769</v>
      </c>
      <c r="AP50" s="35">
        <f>((PoundsSteamPerBldg!AP41/PoundsSteamPerBldg!AP$49)*EnergyUseSteamPlant!AN$2)/10</f>
        <v>223.2502747459385</v>
      </c>
      <c r="AQ50" s="35">
        <f>((PoundsSteamPerBldg!AQ41/PoundsSteamPerBldg!AQ$49)*EnergyUseSteamPlant!AO$2)/10</f>
        <v>477.20899009354082</v>
      </c>
      <c r="AR50" s="35">
        <f>((PoundsSteamPerBldg!AR41/PoundsSteamPerBldg!AR$49)*EnergyUseSteamPlant!AP$2)/10</f>
        <v>693.92346338715606</v>
      </c>
      <c r="AS50" s="35">
        <f>((PoundsSteamPerBldg!AS41/PoundsSteamPerBldg!AS$49)*EnergyUseSteamPlant!AQ$2)/10</f>
        <v>720.45020559022578</v>
      </c>
      <c r="AT50" s="35">
        <f>((PoundsSteamPerBldg!AT41/PoundsSteamPerBldg!AT$49)*EnergyUseSteamPlant!AR$2)/10</f>
        <v>771.87825195459288</v>
      </c>
      <c r="AU50" s="35">
        <f>((PoundsSteamPerBldg!AU41/PoundsSteamPerBldg!AU$49)*EnergyUseSteamPlant!AS$2)/10</f>
        <v>603.5632026079237</v>
      </c>
      <c r="AV50" s="35">
        <f>((PoundsSteamPerBldg!AV41/PoundsSteamPerBldg!AV$49)*EnergyUseSteamPlant!AT$2)/10</f>
        <v>551.77396401760893</v>
      </c>
      <c r="AW50" s="35">
        <f>((PoundsSteamPerBldg!AW41/PoundsSteamPerBldg!AW$49)*EnergyUseSteamPlant!AU$2)/10</f>
        <v>609.33918222196758</v>
      </c>
      <c r="AX50" s="35">
        <f>((PoundsSteamPerBldg!AX41/PoundsSteamPerBldg!AX$49)*EnergyUseSteamPlant!AV$2)/10</f>
        <v>379.86921266570801</v>
      </c>
      <c r="AY50" s="35">
        <f>((PoundsSteamPerBldg!AY41/PoundsSteamPerBldg!AY$49)*EnergyUseSteamPlant!AW$2)/10</f>
        <v>185.49094498893214</v>
      </c>
    </row>
    <row r="51" spans="1:51" s="32" customFormat="1">
      <c r="C51" s="32" t="s">
        <v>79</v>
      </c>
      <c r="D51" s="35">
        <f>((PoundsSteamPerBldg!D42/PoundsSteamPerBldg!D$49)*EnergyUseSteamPlant!B$2)/10</f>
        <v>78.022816523352134</v>
      </c>
      <c r="E51" s="35">
        <f>((PoundsSteamPerBldg!E42/PoundsSteamPerBldg!E$49)*EnergyUseSteamPlant!C$2)/10</f>
        <v>27.369731115002526</v>
      </c>
      <c r="F51" s="35">
        <f>((PoundsSteamPerBldg!F42/PoundsSteamPerBldg!F$49)*EnergyUseSteamPlant!D$2)/10</f>
        <v>64.540071893179345</v>
      </c>
      <c r="G51" s="35">
        <f>((PoundsSteamPerBldg!G42/PoundsSteamPerBldg!G$49)*EnergyUseSteamPlant!E$2)/10</f>
        <v>211.39901940687204</v>
      </c>
      <c r="H51" s="35">
        <f>((PoundsSteamPerBldg!H42/PoundsSteamPerBldg!H$49)*EnergyUseSteamPlant!F$2)/10</f>
        <v>258.61677205306165</v>
      </c>
      <c r="I51" s="35">
        <f>((PoundsSteamPerBldg!I42/PoundsSteamPerBldg!I$49)*EnergyUseSteamPlant!G$2)/10</f>
        <v>251.39982679873393</v>
      </c>
      <c r="J51" s="35">
        <f>((PoundsSteamPerBldg!J42/PoundsSteamPerBldg!J$49)*EnergyUseSteamPlant!H$2)/10</f>
        <v>283.50911437702018</v>
      </c>
      <c r="K51" s="35">
        <f>((PoundsSteamPerBldg!K42/PoundsSteamPerBldg!K$49)*EnergyUseSteamPlant!I$2)/10</f>
        <v>253.96156160211353</v>
      </c>
      <c r="L51" s="35">
        <f>((PoundsSteamPerBldg!L42/PoundsSteamPerBldg!L$49)*EnergyUseSteamPlant!J$2)/10</f>
        <v>236.55951010084291</v>
      </c>
      <c r="M51" s="35">
        <f>((PoundsSteamPerBldg!M42/PoundsSteamPerBldg!M$49)*EnergyUseSteamPlant!K$2)/10</f>
        <v>209.06019806948507</v>
      </c>
      <c r="N51" s="35">
        <f>((PoundsSteamPerBldg!N42/PoundsSteamPerBldg!N$49)*EnergyUseSteamPlant!L$2)/10</f>
        <v>185.87859951444153</v>
      </c>
      <c r="O51" s="35">
        <f>((PoundsSteamPerBldg!O42/PoundsSteamPerBldg!O$49)*EnergyUseSteamPlant!M$2)/10</f>
        <v>105.39660472326493</v>
      </c>
      <c r="P51" s="35">
        <f>((PoundsSteamPerBldg!P42/PoundsSteamPerBldg!P$49)*EnergyUseSteamPlant!N$2)/10</f>
        <v>77.917337403123796</v>
      </c>
      <c r="Q51" s="35">
        <f>((PoundsSteamPerBldg!Q42/PoundsSteamPerBldg!Q$49)*EnergyUseSteamPlant!O$2)/10</f>
        <v>47.489725486536585</v>
      </c>
      <c r="R51" s="35">
        <f>((PoundsSteamPerBldg!R42/PoundsSteamPerBldg!R$49)*EnergyUseSteamPlant!P$2)/10</f>
        <v>89.782437805553656</v>
      </c>
      <c r="S51" s="35">
        <f>((PoundsSteamPerBldg!S42/PoundsSteamPerBldg!S$49)*EnergyUseSteamPlant!Q$2)/10</f>
        <v>211.44031699291273</v>
      </c>
      <c r="T51" s="35">
        <f>((PoundsSteamPerBldg!T42/PoundsSteamPerBldg!T$49)*EnergyUseSteamPlant!R$2)/10</f>
        <v>239.5153344991094</v>
      </c>
      <c r="U51" s="35">
        <f>((PoundsSteamPerBldg!U42/PoundsSteamPerBldg!U$49)*EnergyUseSteamPlant!S$2)/10</f>
        <v>286.84150376292359</v>
      </c>
      <c r="V51" s="35">
        <f>((PoundsSteamPerBldg!V42/PoundsSteamPerBldg!V$49)*EnergyUseSteamPlant!T$2)/10</f>
        <v>333.52665708693235</v>
      </c>
      <c r="W51" s="35">
        <f>((PoundsSteamPerBldg!W42/PoundsSteamPerBldg!W$49)*EnergyUseSteamPlant!U$2)/10</f>
        <v>280.30935762518982</v>
      </c>
      <c r="X51" s="35">
        <f>((PoundsSteamPerBldg!X42/PoundsSteamPerBldg!X$49)*EnergyUseSteamPlant!V$2)/10</f>
        <v>244.70932364994673</v>
      </c>
      <c r="Y51" s="35">
        <f>((PoundsSteamPerBldg!Y42/PoundsSteamPerBldg!Y$49)*EnergyUseSteamPlant!W$2)/10</f>
        <v>235.79236525432671</v>
      </c>
      <c r="Z51" s="35">
        <f>((PoundsSteamPerBldg!Z42/PoundsSteamPerBldg!Z$49)*EnergyUseSteamPlant!X$2)/10</f>
        <v>162.81777335625836</v>
      </c>
      <c r="AA51" s="35">
        <f>((PoundsSteamPerBldg!AA42/PoundsSteamPerBldg!AA$49)*EnergyUseSteamPlant!Y$2)/10</f>
        <v>105.69025495429699</v>
      </c>
      <c r="AB51" s="35">
        <f>((PoundsSteamPerBldg!AB42/PoundsSteamPerBldg!AB$49)*EnergyUseSteamPlant!Z$2)/10</f>
        <v>10.570497411626913</v>
      </c>
      <c r="AC51" s="35">
        <f>((PoundsSteamPerBldg!AC42/PoundsSteamPerBldg!AC$49)*EnergyUseSteamPlant!AA$2)/10</f>
        <v>0.43161843330923827</v>
      </c>
      <c r="AD51" s="35">
        <f>((PoundsSteamPerBldg!AD42/PoundsSteamPerBldg!AD$49)*EnergyUseSteamPlant!AB$2)/10</f>
        <v>136.78095507474504</v>
      </c>
      <c r="AE51" s="35">
        <f>((PoundsSteamPerBldg!AE42/PoundsSteamPerBldg!AE$49)*EnergyUseSteamPlant!AC$2)/10</f>
        <v>132.8136966428134</v>
      </c>
      <c r="AF51" s="35">
        <f>((PoundsSteamPerBldg!AF42/PoundsSteamPerBldg!AF$49)*EnergyUseSteamPlant!AD$2)/10</f>
        <v>291.492621634773</v>
      </c>
      <c r="AG51" s="35">
        <f>((PoundsSteamPerBldg!AG42/PoundsSteamPerBldg!AG$49)*EnergyUseSteamPlant!AE$2)/10</f>
        <v>338.55937498317883</v>
      </c>
      <c r="AH51" s="35">
        <f>((PoundsSteamPerBldg!AH42/PoundsSteamPerBldg!AH$49)*EnergyUseSteamPlant!AF$2)/10</f>
        <v>328.93996532355629</v>
      </c>
      <c r="AI51" s="35">
        <f>((PoundsSteamPerBldg!AI42/PoundsSteamPerBldg!AI$49)*EnergyUseSteamPlant!AG$2)/10</f>
        <v>340.50394705506864</v>
      </c>
      <c r="AJ51" s="35">
        <f>((PoundsSteamPerBldg!AJ42/PoundsSteamPerBldg!AJ$49)*EnergyUseSteamPlant!AH$2)/10</f>
        <v>272.28522632175481</v>
      </c>
      <c r="AK51" s="35">
        <f>((PoundsSteamPerBldg!AK42/PoundsSteamPerBldg!AK$49)*EnergyUseSteamPlant!AI$2)/10</f>
        <v>238.37272026802407</v>
      </c>
      <c r="AL51" s="35">
        <f>((PoundsSteamPerBldg!AL42/PoundsSteamPerBldg!AL$49)*EnergyUseSteamPlant!AJ$2)/10</f>
        <v>48.302242336144204</v>
      </c>
      <c r="AM51" s="35">
        <f>((PoundsSteamPerBldg!AM42/PoundsSteamPerBldg!AM$49)*EnergyUseSteamPlant!AK$2)/10</f>
        <v>89.289177573499146</v>
      </c>
      <c r="AN51" s="35">
        <f>((PoundsSteamPerBldg!AN42/PoundsSteamPerBldg!AN$49)*EnergyUseSteamPlant!AL$2)/10</f>
        <v>0</v>
      </c>
      <c r="AO51" s="35">
        <f>((PoundsSteamPerBldg!AO42/PoundsSteamPerBldg!AO$49)*EnergyUseSteamPlant!AM$2)/10</f>
        <v>4.3076334054069711</v>
      </c>
      <c r="AP51" s="35">
        <f>((PoundsSteamPerBldg!AP42/PoundsSteamPerBldg!AP$49)*EnergyUseSteamPlant!AN$2)/10</f>
        <v>95.105762894334788</v>
      </c>
      <c r="AQ51" s="35">
        <f>((PoundsSteamPerBldg!AQ42/PoundsSteamPerBldg!AQ$49)*EnergyUseSteamPlant!AO$2)/10</f>
        <v>203.29347909887366</v>
      </c>
      <c r="AR51" s="35">
        <f>((PoundsSteamPerBldg!AR42/PoundsSteamPerBldg!AR$49)*EnergyUseSteamPlant!AP$2)/10</f>
        <v>295.61495702891682</v>
      </c>
      <c r="AS51" s="35">
        <f>((PoundsSteamPerBldg!AS42/PoundsSteamPerBldg!AS$49)*EnergyUseSteamPlant!AQ$2)/10</f>
        <v>306.91548535836824</v>
      </c>
      <c r="AT51" s="35">
        <f>((PoundsSteamPerBldg!AT42/PoundsSteamPerBldg!AT$49)*EnergyUseSteamPlant!AR$2)/10</f>
        <v>328.82409706876581</v>
      </c>
      <c r="AU51" s="35">
        <f>((PoundsSteamPerBldg!AU42/PoundsSteamPerBldg!AU$49)*EnergyUseSteamPlant!AS$2)/10</f>
        <v>257.1210221546159</v>
      </c>
      <c r="AV51" s="35">
        <f>((PoundsSteamPerBldg!AV42/PoundsSteamPerBldg!AV$49)*EnergyUseSteamPlant!AT$2)/10</f>
        <v>235.05854070211225</v>
      </c>
      <c r="AW51" s="35">
        <f>((PoundsSteamPerBldg!AW42/PoundsSteamPerBldg!AW$49)*EnergyUseSteamPlant!AU$2)/10</f>
        <v>259.58161911594505</v>
      </c>
      <c r="AX51" s="35">
        <f>((PoundsSteamPerBldg!AX42/PoundsSteamPerBldg!AX$49)*EnergyUseSteamPlant!AV$2)/10</f>
        <v>161.82623430925798</v>
      </c>
      <c r="AY51" s="35">
        <f>((PoundsSteamPerBldg!AY42/PoundsSteamPerBldg!AY$49)*EnergyUseSteamPlant!AW$2)/10</f>
        <v>79.020094614617804</v>
      </c>
    </row>
    <row r="52" spans="1:51" s="32" customFormat="1">
      <c r="C52" s="32" t="s">
        <v>80</v>
      </c>
      <c r="D52" s="35">
        <f>((PoundsSteamPerBldg!D43/PoundsSteamPerBldg!D$49)*EnergyUseSteamPlant!B$2)/10</f>
        <v>77.161118750503888</v>
      </c>
      <c r="E52" s="35">
        <f>((PoundsSteamPerBldg!E43/PoundsSteamPerBldg!E$49)*EnergyUseSteamPlant!C$2)/10</f>
        <v>27.067454968150088</v>
      </c>
      <c r="F52" s="35">
        <f>((PoundsSteamPerBldg!F43/PoundsSteamPerBldg!F$49)*EnergyUseSteamPlant!D$2)/10</f>
        <v>63.827279934519751</v>
      </c>
      <c r="G52" s="35">
        <f>((PoundsSteamPerBldg!G43/PoundsSteamPerBldg!G$49)*EnergyUseSteamPlant!E$2)/10</f>
        <v>209.06429128089258</v>
      </c>
      <c r="H52" s="35">
        <f>((PoundsSteamPerBldg!H43/PoundsSteamPerBldg!H$49)*EnergyUseSteamPlant!F$2)/10</f>
        <v>255.76056272315833</v>
      </c>
      <c r="I52" s="35">
        <f>((PoundsSteamPerBldg!I43/PoundsSteamPerBldg!I$49)*EnergyUseSteamPlant!G$2)/10</f>
        <v>248.62332268750293</v>
      </c>
      <c r="J52" s="35">
        <f>((PoundsSteamPerBldg!J43/PoundsSteamPerBldg!J$49)*EnergyUseSteamPlant!H$2)/10</f>
        <v>280.37798961984436</v>
      </c>
      <c r="K52" s="35">
        <f>((PoundsSteamPerBldg!K43/PoundsSteamPerBldg!K$49)*EnergyUseSteamPlant!I$2)/10</f>
        <v>251.15676523903798</v>
      </c>
      <c r="L52" s="35">
        <f>((PoundsSteamPerBldg!L43/PoundsSteamPerBldg!L$49)*EnergyUseSteamPlant!J$2)/10</f>
        <v>233.9469050696087</v>
      </c>
      <c r="M52" s="35">
        <f>((PoundsSteamPerBldg!M43/PoundsSteamPerBldg!M$49)*EnergyUseSteamPlant!K$2)/10</f>
        <v>206.7513002996414</v>
      </c>
      <c r="N52" s="35">
        <f>((PoundsSteamPerBldg!N43/PoundsSteamPerBldg!N$49)*EnergyUseSteamPlant!L$2)/10</f>
        <v>183.82572341538645</v>
      </c>
      <c r="O52" s="35">
        <f>((PoundsSteamPerBldg!O43/PoundsSteamPerBldg!O$49)*EnergyUseSteamPlant!M$2)/10</f>
        <v>104.23258599640158</v>
      </c>
      <c r="P52" s="35">
        <f>((PoundsSteamPerBldg!P43/PoundsSteamPerBldg!P$49)*EnergyUseSteamPlant!N$2)/10</f>
        <v>77.056804560318213</v>
      </c>
      <c r="Q52" s="35">
        <f>((PoundsSteamPerBldg!Q43/PoundsSteamPerBldg!Q$49)*EnergyUseSteamPlant!O$2)/10</f>
        <v>46.965240566504548</v>
      </c>
      <c r="R52" s="35">
        <f>((PoundsSteamPerBldg!R43/PoundsSteamPerBldg!R$49)*EnergyUseSteamPlant!P$2)/10</f>
        <v>88.79086469725938</v>
      </c>
      <c r="S52" s="35">
        <f>((PoundsSteamPerBldg!S43/PoundsSteamPerBldg!S$49)*EnergyUseSteamPlant!Q$2)/10</f>
        <v>209.10513276909541</v>
      </c>
      <c r="T52" s="35">
        <f>((PoundsSteamPerBldg!T43/PoundsSteamPerBldg!T$49)*EnergyUseSteamPlant!R$2)/10</f>
        <v>236.87008482090641</v>
      </c>
      <c r="U52" s="35">
        <f>((PoundsSteamPerBldg!U43/PoundsSteamPerBldg!U$49)*EnergyUseSteamPlant!S$2)/10</f>
        <v>283.67357550851386</v>
      </c>
      <c r="V52" s="35">
        <f>((PoundsSteamPerBldg!V43/PoundsSteamPerBldg!V$49)*EnergyUseSteamPlant!T$2)/10</f>
        <v>329.84312974962694</v>
      </c>
      <c r="W52" s="35">
        <f>((PoundsSteamPerBldg!W43/PoundsSteamPerBldg!W$49)*EnergyUseSteamPlant!U$2)/10</f>
        <v>277.21357154699996</v>
      </c>
      <c r="X52" s="35">
        <f>((PoundsSteamPerBldg!X43/PoundsSteamPerBldg!X$49)*EnergyUseSteamPlant!V$2)/10</f>
        <v>242.00671063774854</v>
      </c>
      <c r="Y52" s="35">
        <f>((PoundsSteamPerBldg!Y43/PoundsSteamPerBldg!Y$49)*EnergyUseSteamPlant!W$2)/10</f>
        <v>233.18823270633715</v>
      </c>
      <c r="Z52" s="35">
        <f>((PoundsSteamPerBldg!Z43/PoundsSteamPerBldg!Z$49)*EnergyUseSteamPlant!X$2)/10</f>
        <v>161.01958509629969</v>
      </c>
      <c r="AA52" s="35">
        <f>((PoundsSteamPerBldg!AA43/PoundsSteamPerBldg!AA$49)*EnergyUseSteamPlant!Y$2)/10</f>
        <v>104.52299310239209</v>
      </c>
      <c r="AB52" s="35">
        <f>((PoundsSteamPerBldg!AB43/PoundsSteamPerBldg!AB$49)*EnergyUseSteamPlant!Z$2)/10</f>
        <v>10.453754970333847</v>
      </c>
      <c r="AC52" s="35">
        <f>((PoundsSteamPerBldg!AC43/PoundsSteamPerBldg!AC$49)*EnergyUseSteamPlant!AA$2)/10</f>
        <v>0.42685156306184718</v>
      </c>
      <c r="AD52" s="35">
        <f>((PoundsSteamPerBldg!AD43/PoundsSteamPerBldg!AD$49)*EnergyUseSteamPlant!AB$2)/10</f>
        <v>135.27032203677095</v>
      </c>
      <c r="AE52" s="35">
        <f>((PoundsSteamPerBldg!AE43/PoundsSteamPerBldg!AE$49)*EnergyUseSteamPlant!AC$2)/10</f>
        <v>131.3468787080032</v>
      </c>
      <c r="AF52" s="35">
        <f>((PoundsSteamPerBldg!AF43/PoundsSteamPerBldg!AF$49)*EnergyUseSteamPlant!AD$2)/10</f>
        <v>288.27332561270225</v>
      </c>
      <c r="AG52" s="35">
        <f>((PoundsSteamPerBldg!AG43/PoundsSteamPerBldg!AG$49)*EnergyUseSteamPlant!AE$2)/10</f>
        <v>334.82026542011164</v>
      </c>
      <c r="AH52" s="35">
        <f>((PoundsSteamPerBldg!AH43/PoundsSteamPerBldg!AH$49)*EnergyUseSteamPlant!AF$2)/10</f>
        <v>325.30709422058538</v>
      </c>
      <c r="AI52" s="35">
        <f>((PoundsSteamPerBldg!AI43/PoundsSteamPerBldg!AI$49)*EnergyUseSteamPlant!AG$2)/10</f>
        <v>336.74336129442037</v>
      </c>
      <c r="AJ52" s="35">
        <f>((PoundsSteamPerBldg!AJ43/PoundsSteamPerBldg!AJ$49)*EnergyUseSteamPlant!AH$2)/10</f>
        <v>269.27806016759894</v>
      </c>
      <c r="AK52" s="35">
        <f>((PoundsSteamPerBldg!AK43/PoundsSteamPerBldg!AK$49)*EnergyUseSteamPlant!AI$2)/10</f>
        <v>235.74008982329693</v>
      </c>
      <c r="AL52" s="35">
        <f>((PoundsSteamPerBldg!AL43/PoundsSteamPerBldg!AL$49)*EnergyUseSteamPlant!AJ$2)/10</f>
        <v>47.768783836447831</v>
      </c>
      <c r="AM52" s="35">
        <f>((PoundsSteamPerBldg!AM43/PoundsSteamPerBldg!AM$49)*EnergyUseSteamPlant!AK$2)/10</f>
        <v>88.303052118370175</v>
      </c>
      <c r="AN52" s="35">
        <f>((PoundsSteamPerBldg!AN43/PoundsSteamPerBldg!AN$49)*EnergyUseSteamPlant!AL$2)/10</f>
        <v>0</v>
      </c>
      <c r="AO52" s="35">
        <f>((PoundsSteamPerBldg!AO43/PoundsSteamPerBldg!AO$49)*EnergyUseSteamPlant!AM$2)/10</f>
        <v>4.2600591408894246</v>
      </c>
      <c r="AP52" s="35">
        <f>((PoundsSteamPerBldg!AP43/PoundsSteamPerBldg!AP$49)*EnergyUseSteamPlant!AN$2)/10</f>
        <v>94.055398043092126</v>
      </c>
      <c r="AQ52" s="35">
        <f>((PoundsSteamPerBldg!AQ43/PoundsSteamPerBldg!AQ$49)*EnergyUseSteamPlant!AO$2)/10</f>
        <v>201.04826999236002</v>
      </c>
      <c r="AR52" s="35">
        <f>((PoundsSteamPerBldg!AR43/PoundsSteamPerBldg!AR$49)*EnergyUseSteamPlant!AP$2)/10</f>
        <v>292.35013320630833</v>
      </c>
      <c r="AS52" s="35">
        <f>((PoundsSteamPerBldg!AS43/PoundsSteamPerBldg!AS$49)*EnergyUseSteamPlant!AQ$2)/10</f>
        <v>303.52585650400869</v>
      </c>
      <c r="AT52" s="35">
        <f>((PoundsSteamPerBldg!AT43/PoundsSteamPerBldg!AT$49)*EnergyUseSteamPlant!AR$2)/10</f>
        <v>325.1925056352755</v>
      </c>
      <c r="AU52" s="35">
        <f>((PoundsSteamPerBldg!AU43/PoundsSteamPerBldg!AU$49)*EnergyUseSteamPlant!AS$2)/10</f>
        <v>254.28133215090028</v>
      </c>
      <c r="AV52" s="35">
        <f>((PoundsSteamPerBldg!AV43/PoundsSteamPerBldg!AV$49)*EnergyUseSteamPlant!AT$2)/10</f>
        <v>232.46251264214919</v>
      </c>
      <c r="AW52" s="35">
        <f>((PoundsSteamPerBldg!AW43/PoundsSteamPerBldg!AW$49)*EnergyUseSteamPlant!AU$2)/10</f>
        <v>256.71475384458432</v>
      </c>
      <c r="AX52" s="35">
        <f>((PoundsSteamPerBldg!AX43/PoundsSteamPerBldg!AX$49)*EnergyUseSteamPlant!AV$2)/10</f>
        <v>160.03899678174608</v>
      </c>
      <c r="AY52" s="35">
        <f>((PoundsSteamPerBldg!AY43/PoundsSteamPerBldg!AY$49)*EnergyUseSteamPlant!AW$2)/10</f>
        <v>78.147382726303746</v>
      </c>
    </row>
    <row r="53" spans="1:51" s="32" customFormat="1">
      <c r="C53" s="32" t="s">
        <v>135</v>
      </c>
      <c r="D53" s="35">
        <f>((PoundsSteamPerBldg!D44/PoundsSteamPerBldg!D$49)*EnergyUseSteamPlant!B$2)/10</f>
        <v>85.727085110639081</v>
      </c>
      <c r="E53" s="35">
        <f>((PoundsSteamPerBldg!E44/PoundsSteamPerBldg!E$49)*EnergyUseSteamPlant!C$2)/10</f>
        <v>75.030435578717771</v>
      </c>
      <c r="F53" s="35">
        <f>((PoundsSteamPerBldg!F44/PoundsSteamPerBldg!F$49)*EnergyUseSteamPlant!D$2)/10</f>
        <v>251.43306782873447</v>
      </c>
      <c r="G53" s="35">
        <f>((PoundsSteamPerBldg!G44/PoundsSteamPerBldg!G$49)*EnergyUseSteamPlant!E$2)/10</f>
        <v>269.19040604953682</v>
      </c>
      <c r="H53" s="35">
        <f>((PoundsSteamPerBldg!H44/PoundsSteamPerBldg!H$49)*EnergyUseSteamPlant!F$2)/10</f>
        <v>396.25250993937505</v>
      </c>
      <c r="I53" s="35">
        <f>((PoundsSteamPerBldg!I44/PoundsSteamPerBldg!I$49)*EnergyUseSteamPlant!G$2)/10</f>
        <v>434.8493117856774</v>
      </c>
      <c r="J53" s="35">
        <f>((PoundsSteamPerBldg!J44/PoundsSteamPerBldg!J$49)*EnergyUseSteamPlant!H$2)/10</f>
        <v>686.93619704276432</v>
      </c>
      <c r="K53" s="35">
        <f>((PoundsSteamPerBldg!K44/PoundsSteamPerBldg!K$49)*EnergyUseSteamPlant!I$2)/10</f>
        <v>576.11493347141504</v>
      </c>
      <c r="L53" s="35">
        <f>((PoundsSteamPerBldg!L44/PoundsSteamPerBldg!L$49)*EnergyUseSteamPlant!J$2)/10</f>
        <v>628.63224913267163</v>
      </c>
      <c r="M53" s="35">
        <f>((PoundsSteamPerBldg!M44/PoundsSteamPerBldg!M$49)*EnergyUseSteamPlant!K$2)/10</f>
        <v>396.95916890265391</v>
      </c>
      <c r="N53" s="35">
        <f>((PoundsSteamPerBldg!N44/PoundsSteamPerBldg!N$49)*EnergyUseSteamPlant!L$2)/10</f>
        <v>331.60060139290732</v>
      </c>
      <c r="O53" s="35">
        <f>((PoundsSteamPerBldg!O44/PoundsSteamPerBldg!O$49)*EnergyUseSteamPlant!M$2)/10</f>
        <v>308.97451996342579</v>
      </c>
      <c r="P53" s="35">
        <f>((PoundsSteamPerBldg!P44/PoundsSteamPerBldg!P$49)*EnergyUseSteamPlant!N$2)/10</f>
        <v>194.89407501284478</v>
      </c>
      <c r="Q53" s="35">
        <f>((PoundsSteamPerBldg!Q44/PoundsSteamPerBldg!Q$49)*EnergyUseSteamPlant!O$2)/10</f>
        <v>121.59368355737111</v>
      </c>
      <c r="R53" s="35">
        <f>((PoundsSteamPerBldg!R44/PoundsSteamPerBldg!R$49)*EnergyUseSteamPlant!P$2)/10</f>
        <v>221.69149774387975</v>
      </c>
      <c r="S53" s="35">
        <f>((PoundsSteamPerBldg!S44/PoundsSteamPerBldg!S$49)*EnergyUseSteamPlant!Q$2)/10</f>
        <v>515.81069964452718</v>
      </c>
      <c r="T53" s="35">
        <f>((PoundsSteamPerBldg!T44/PoundsSteamPerBldg!T$49)*EnergyUseSteamPlant!R$2)/10</f>
        <v>502.50466117499735</v>
      </c>
      <c r="U53" s="35">
        <f>((PoundsSteamPerBldg!U44/PoundsSteamPerBldg!U$49)*EnergyUseSteamPlant!S$2)/10</f>
        <v>523.13035081945509</v>
      </c>
      <c r="V53" s="35">
        <f>((PoundsSteamPerBldg!V44/PoundsSteamPerBldg!V$49)*EnergyUseSteamPlant!T$2)/10</f>
        <v>459.0799611006849</v>
      </c>
      <c r="W53" s="35">
        <f>((PoundsSteamPerBldg!W44/PoundsSteamPerBldg!W$49)*EnergyUseSteamPlant!U$2)/10</f>
        <v>678.70982021424163</v>
      </c>
      <c r="X53" s="35">
        <f>((PoundsSteamPerBldg!X44/PoundsSteamPerBldg!X$49)*EnergyUseSteamPlant!V$2)/10</f>
        <v>546.4877919906512</v>
      </c>
      <c r="Y53" s="35">
        <f>((PoundsSteamPerBldg!Y44/PoundsSteamPerBldg!Y$49)*EnergyUseSteamPlant!W$2)/10</f>
        <v>570.9608066375315</v>
      </c>
      <c r="Z53" s="35">
        <f>((PoundsSteamPerBldg!Z44/PoundsSteamPerBldg!Z$49)*EnergyUseSteamPlant!X$2)/10</f>
        <v>597.15286931898356</v>
      </c>
      <c r="AA53" s="35">
        <f>((PoundsSteamPerBldg!AA44/PoundsSteamPerBldg!AA$49)*EnergyUseSteamPlant!Y$2)/10</f>
        <v>309.4855788495247</v>
      </c>
      <c r="AB53" s="35">
        <f>((PoundsSteamPerBldg!AB44/PoundsSteamPerBldg!AB$49)*EnergyUseSteamPlant!Z$2)/10</f>
        <v>0</v>
      </c>
      <c r="AC53" s="35">
        <f>((PoundsSteamPerBldg!AC44/PoundsSteamPerBldg!AC$49)*EnergyUseSteamPlant!AA$2)/10</f>
        <v>0</v>
      </c>
      <c r="AD53" s="35">
        <f>((PoundsSteamPerBldg!AD44/PoundsSteamPerBldg!AD$49)*EnergyUseSteamPlant!AB$2)/10</f>
        <v>12.01196108946445</v>
      </c>
      <c r="AE53" s="35">
        <f>((PoundsSteamPerBldg!AE44/PoundsSteamPerBldg!AE$49)*EnergyUseSteamPlant!AC$2)/10</f>
        <v>233.90031418818458</v>
      </c>
      <c r="AF53" s="35">
        <f>((PoundsSteamPerBldg!AF44/PoundsSteamPerBldg!AF$49)*EnergyUseSteamPlant!AD$2)/10</f>
        <v>217.90477752221599</v>
      </c>
      <c r="AG53" s="35">
        <f>((PoundsSteamPerBldg!AG44/PoundsSteamPerBldg!AG$49)*EnergyUseSteamPlant!AE$2)/10</f>
        <v>532.45197730084658</v>
      </c>
      <c r="AH53" s="35">
        <f>((PoundsSteamPerBldg!AH44/PoundsSteamPerBldg!AH$49)*EnergyUseSteamPlant!AF$2)/10</f>
        <v>580.78355749757725</v>
      </c>
      <c r="AI53" s="35">
        <f>((PoundsSteamPerBldg!AI44/PoundsSteamPerBldg!AI$49)*EnergyUseSteamPlant!AG$2)/10</f>
        <v>615.05747930762686</v>
      </c>
      <c r="AJ53" s="35">
        <f>((PoundsSteamPerBldg!AJ44/PoundsSteamPerBldg!AJ$49)*EnergyUseSteamPlant!AH$2)/10</f>
        <v>473.57234496391266</v>
      </c>
      <c r="AK53" s="35">
        <f>((PoundsSteamPerBldg!AK44/PoundsSteamPerBldg!AK$49)*EnergyUseSteamPlant!AI$2)/10</f>
        <v>459.87966600148275</v>
      </c>
      <c r="AL53" s="35">
        <f>((PoundsSteamPerBldg!AL44/PoundsSteamPerBldg!AL$49)*EnergyUseSteamPlant!AJ$2)/10</f>
        <v>1651.9464534853475</v>
      </c>
      <c r="AM53" s="35">
        <f>((PoundsSteamPerBldg!AM44/PoundsSteamPerBldg!AM$49)*EnergyUseSteamPlant!AK$2)/10</f>
        <v>205.76365832003233</v>
      </c>
      <c r="AN53" s="35">
        <f>((PoundsSteamPerBldg!AN44/PoundsSteamPerBldg!AN$49)*EnergyUseSteamPlant!AL$2)/10</f>
        <v>0</v>
      </c>
      <c r="AO53" s="35">
        <f>((PoundsSteamPerBldg!AO44/PoundsSteamPerBldg!AO$49)*EnergyUseSteamPlant!AM$2)/10</f>
        <v>0</v>
      </c>
      <c r="AP53" s="35">
        <f>((PoundsSteamPerBldg!AP44/PoundsSteamPerBldg!AP$49)*EnergyUseSteamPlant!AN$2)/10</f>
        <v>135.42841366139925</v>
      </c>
      <c r="AQ53" s="35">
        <f>((PoundsSteamPerBldg!AQ44/PoundsSteamPerBldg!AQ$49)*EnergyUseSteamPlant!AO$2)/10</f>
        <v>324.86439756954496</v>
      </c>
      <c r="AR53" s="35">
        <f>((PoundsSteamPerBldg!AR44/PoundsSteamPerBldg!AR$49)*EnergyUseSteamPlant!AP$2)/10</f>
        <v>463.11386486677713</v>
      </c>
      <c r="AS53" s="35">
        <f>((PoundsSteamPerBldg!AS44/PoundsSteamPerBldg!AS$49)*EnergyUseSteamPlant!AQ$2)/10</f>
        <v>429.06097003996308</v>
      </c>
      <c r="AT53" s="35">
        <f>((PoundsSteamPerBldg!AT44/PoundsSteamPerBldg!AT$49)*EnergyUseSteamPlant!AR$2)/10</f>
        <v>486.32728082194109</v>
      </c>
      <c r="AU53" s="35">
        <f>((PoundsSteamPerBldg!AU44/PoundsSteamPerBldg!AU$49)*EnergyUseSteamPlant!AS$2)/10</f>
        <v>390.47410524415073</v>
      </c>
      <c r="AV53" s="35">
        <f>((PoundsSteamPerBldg!AV44/PoundsSteamPerBldg!AV$49)*EnergyUseSteamPlant!AT$2)/10</f>
        <v>327.09505314898081</v>
      </c>
      <c r="AW53" s="35">
        <f>((PoundsSteamPerBldg!AW44/PoundsSteamPerBldg!AW$49)*EnergyUseSteamPlant!AU$2)/10</f>
        <v>370.74533968519279</v>
      </c>
      <c r="AX53" s="35">
        <f>((PoundsSteamPerBldg!AX44/PoundsSteamPerBldg!AX$49)*EnergyUseSteamPlant!AV$2)/10</f>
        <v>921.87559217469493</v>
      </c>
      <c r="AY53" s="35">
        <f>((PoundsSteamPerBldg!AY44/PoundsSteamPerBldg!AY$49)*EnergyUseSteamPlant!AW$2)/10</f>
        <v>127.75090171810618</v>
      </c>
    </row>
    <row r="54" spans="1:51" s="32" customFormat="1">
      <c r="C54" s="32" t="s">
        <v>82</v>
      </c>
      <c r="D54" s="35">
        <f>((PoundsSteamPerBldg!D45/PoundsSteamPerBldg!D$49)*EnergyUseSteamPlant!B$2)/10</f>
        <v>480.84257161256073</v>
      </c>
      <c r="E54" s="35">
        <f>((PoundsSteamPerBldg!E45/PoundsSteamPerBldg!E$49)*EnergyUseSteamPlant!C$2)/10</f>
        <v>331.66838018637998</v>
      </c>
      <c r="F54" s="35">
        <f>((PoundsSteamPerBldg!F45/PoundsSteamPerBldg!F$49)*EnergyUseSteamPlant!D$2)/10</f>
        <v>299.23598659913216</v>
      </c>
      <c r="G54" s="35">
        <f>((PoundsSteamPerBldg!G45/PoundsSteamPerBldg!G$49)*EnergyUseSteamPlant!E$2)/10</f>
        <v>770.19802836878171</v>
      </c>
      <c r="H54" s="35">
        <f>((PoundsSteamPerBldg!H45/PoundsSteamPerBldg!H$49)*EnergyUseSteamPlant!F$2)/10</f>
        <v>761.14436632169065</v>
      </c>
      <c r="I54" s="35">
        <f>((PoundsSteamPerBldg!I45/PoundsSteamPerBldg!I$49)*EnergyUseSteamPlant!G$2)/10</f>
        <v>625.97314047811392</v>
      </c>
      <c r="J54" s="35">
        <f>((PoundsSteamPerBldg!J45/PoundsSteamPerBldg!J$49)*EnergyUseSteamPlant!H$2)/10</f>
        <v>800.43099792532166</v>
      </c>
      <c r="K54" s="35">
        <f>((PoundsSteamPerBldg!K45/PoundsSteamPerBldg!K$49)*EnergyUseSteamPlant!I$2)/10</f>
        <v>754.70452403983586</v>
      </c>
      <c r="L54" s="35">
        <f>((PoundsSteamPerBldg!L45/PoundsSteamPerBldg!L$49)*EnergyUseSteamPlant!J$2)/10</f>
        <v>705.71999935119368</v>
      </c>
      <c r="M54" s="35">
        <f>((PoundsSteamPerBldg!M45/PoundsSteamPerBldg!M$49)*EnergyUseSteamPlant!K$2)/10</f>
        <v>655.42969750283862</v>
      </c>
      <c r="N54" s="35">
        <f>((PoundsSteamPerBldg!N45/PoundsSteamPerBldg!N$49)*EnergyUseSteamPlant!L$2)/10</f>
        <v>601.75163195320863</v>
      </c>
      <c r="O54" s="35">
        <f>((PoundsSteamPerBldg!O45/PoundsSteamPerBldg!O$49)*EnergyUseSteamPlant!M$2)/10</f>
        <v>273.72734276528593</v>
      </c>
      <c r="P54" s="35">
        <f>((PoundsSteamPerBldg!P45/PoundsSteamPerBldg!P$49)*EnergyUseSteamPlant!N$2)/10</f>
        <v>198.71322330221318</v>
      </c>
      <c r="Q54" s="35">
        <f>((PoundsSteamPerBldg!Q45/PoundsSteamPerBldg!Q$49)*EnergyUseSteamPlant!O$2)/10</f>
        <v>251.88760481755412</v>
      </c>
      <c r="R54" s="35">
        <f>((PoundsSteamPerBldg!R45/PoundsSteamPerBldg!R$49)*EnergyUseSteamPlant!P$2)/10</f>
        <v>257.9924824884958</v>
      </c>
      <c r="S54" s="35">
        <f>((PoundsSteamPerBldg!S45/PoundsSteamPerBldg!S$49)*EnergyUseSteamPlant!Q$2)/10</f>
        <v>680.45095951363896</v>
      </c>
      <c r="T54" s="35">
        <f>((PoundsSteamPerBldg!T45/PoundsSteamPerBldg!T$49)*EnergyUseSteamPlant!R$2)/10</f>
        <v>710.14407800718993</v>
      </c>
      <c r="U54" s="35">
        <f>((PoundsSteamPerBldg!U45/PoundsSteamPerBldg!U$49)*EnergyUseSteamPlant!S$2)/10</f>
        <v>674.62271344746716</v>
      </c>
      <c r="V54" s="35">
        <f>((PoundsSteamPerBldg!V45/PoundsSteamPerBldg!V$49)*EnergyUseSteamPlant!T$2)/10</f>
        <v>885.19791964930425</v>
      </c>
      <c r="W54" s="35">
        <f>((PoundsSteamPerBldg!W45/PoundsSteamPerBldg!W$49)*EnergyUseSteamPlant!U$2)/10</f>
        <v>793.54948842863257</v>
      </c>
      <c r="X54" s="35">
        <f>((PoundsSteamPerBldg!X45/PoundsSteamPerBldg!X$49)*EnergyUseSteamPlant!V$2)/10</f>
        <v>725.65349647736434</v>
      </c>
      <c r="Y54" s="35">
        <f>((PoundsSteamPerBldg!Y45/PoundsSteamPerBldg!Y$49)*EnergyUseSteamPlant!W$2)/10</f>
        <v>773.54146112383785</v>
      </c>
      <c r="Z54" s="35">
        <f>((PoundsSteamPerBldg!Z45/PoundsSteamPerBldg!Z$49)*EnergyUseSteamPlant!X$2)/10</f>
        <v>650.42891213329005</v>
      </c>
      <c r="AA54" s="35">
        <f>((PoundsSteamPerBldg!AA45/PoundsSteamPerBldg!AA$49)*EnergyUseSteamPlant!Y$2)/10</f>
        <v>470.67571987745998</v>
      </c>
      <c r="AB54" s="35">
        <f>((PoundsSteamPerBldg!AB45/PoundsSteamPerBldg!AB$49)*EnergyUseSteamPlant!Z$2)/10</f>
        <v>463.20794222638114</v>
      </c>
      <c r="AC54" s="35">
        <f>((PoundsSteamPerBldg!AC45/PoundsSteamPerBldg!AC$49)*EnergyUseSteamPlant!AA$2)/10</f>
        <v>310.48615162840673</v>
      </c>
      <c r="AD54" s="35">
        <f>((PoundsSteamPerBldg!AD45/PoundsSteamPerBldg!AD$49)*EnergyUseSteamPlant!AB$2)/10</f>
        <v>327.05706353622725</v>
      </c>
      <c r="AE54" s="35">
        <f>((PoundsSteamPerBldg!AE45/PoundsSteamPerBldg!AE$49)*EnergyUseSteamPlant!AC$2)/10</f>
        <v>821.43173276437972</v>
      </c>
      <c r="AF54" s="35">
        <f>((PoundsSteamPerBldg!AF45/PoundsSteamPerBldg!AF$49)*EnergyUseSteamPlant!AD$2)/10</f>
        <v>793.78828066440224</v>
      </c>
      <c r="AG54" s="35">
        <f>((PoundsSteamPerBldg!AG45/PoundsSteamPerBldg!AG$49)*EnergyUseSteamPlant!AE$2)/10</f>
        <v>730.88616987293597</v>
      </c>
      <c r="AH54" s="35">
        <f>((PoundsSteamPerBldg!AH45/PoundsSteamPerBldg!AH$49)*EnergyUseSteamPlant!AF$2)/10</f>
        <v>834.21698015978177</v>
      </c>
      <c r="AI54" s="35">
        <f>((PoundsSteamPerBldg!AI45/PoundsSteamPerBldg!AI$49)*EnergyUseSteamPlant!AG$2)/10</f>
        <v>872.16716836509818</v>
      </c>
      <c r="AJ54" s="35">
        <f>((PoundsSteamPerBldg!AJ45/PoundsSteamPerBldg!AJ$49)*EnergyUseSteamPlant!AH$2)/10</f>
        <v>701.74574281471746</v>
      </c>
      <c r="AK54" s="35">
        <f>((PoundsSteamPerBldg!AK45/PoundsSteamPerBldg!AK$49)*EnergyUseSteamPlant!AI$2)/10</f>
        <v>762.71304673694624</v>
      </c>
      <c r="AL54" s="35">
        <f>((PoundsSteamPerBldg!AL45/PoundsSteamPerBldg!AL$49)*EnergyUseSteamPlant!AJ$2)/10</f>
        <v>533.78755411852239</v>
      </c>
      <c r="AM54" s="35">
        <f>((PoundsSteamPerBldg!AM45/PoundsSteamPerBldg!AM$49)*EnergyUseSteamPlant!AK$2)/10</f>
        <v>373.61976373572708</v>
      </c>
      <c r="AN54" s="35">
        <f>((PoundsSteamPerBldg!AN45/PoundsSteamPerBldg!AN$49)*EnergyUseSteamPlant!AL$2)/10</f>
        <v>446.68639702078178</v>
      </c>
      <c r="AO54" s="35">
        <f>((PoundsSteamPerBldg!AO45/PoundsSteamPerBldg!AO$49)*EnergyUseSteamPlant!AM$2)/10</f>
        <v>259.89627657805465</v>
      </c>
      <c r="AP54" s="35">
        <f>((PoundsSteamPerBldg!AP45/PoundsSteamPerBldg!AP$49)*EnergyUseSteamPlant!AN$2)/10</f>
        <v>382.83668917672196</v>
      </c>
      <c r="AQ54" s="35">
        <f>((PoundsSteamPerBldg!AQ45/PoundsSteamPerBldg!AQ$49)*EnergyUseSteamPlant!AO$2)/10</f>
        <v>760.50039006238626</v>
      </c>
      <c r="AR54" s="35">
        <f>((PoundsSteamPerBldg!AR45/PoundsSteamPerBldg!AR$49)*EnergyUseSteamPlant!AP$2)/10</f>
        <v>926.29773409677182</v>
      </c>
      <c r="AS54" s="35">
        <f>((PoundsSteamPerBldg!AS45/PoundsSteamPerBldg!AS$49)*EnergyUseSteamPlant!AQ$2)/10</f>
        <v>785.05840654886902</v>
      </c>
      <c r="AT54" s="35">
        <f>((PoundsSteamPerBldg!AT45/PoundsSteamPerBldg!AT$49)*EnergyUseSteamPlant!AR$2)/10</f>
        <v>1015.4935160764047</v>
      </c>
      <c r="AU54" s="35">
        <f>((PoundsSteamPerBldg!AU45/PoundsSteamPerBldg!AU$49)*EnergyUseSteamPlant!AS$2)/10</f>
        <v>911.9516121330887</v>
      </c>
      <c r="AV54" s="35">
        <f>((PoundsSteamPerBldg!AV45/PoundsSteamPerBldg!AV$49)*EnergyUseSteamPlant!AT$2)/10</f>
        <v>854.81091006850727</v>
      </c>
      <c r="AW54" s="35">
        <f>((PoundsSteamPerBldg!AW45/PoundsSteamPerBldg!AW$49)*EnergyUseSteamPlant!AU$2)/10</f>
        <v>984.88523996759272</v>
      </c>
      <c r="AX54" s="35">
        <f>((PoundsSteamPerBldg!AX45/PoundsSteamPerBldg!AX$49)*EnergyUseSteamPlant!AV$2)/10</f>
        <v>794.80854941177245</v>
      </c>
      <c r="AY54" s="35">
        <f>((PoundsSteamPerBldg!AY45/PoundsSteamPerBldg!AY$49)*EnergyUseSteamPlant!AW$2)/10</f>
        <v>585.67870627707657</v>
      </c>
    </row>
    <row r="55" spans="1:51" s="32" customFormat="1">
      <c r="C55" s="32" t="s">
        <v>92</v>
      </c>
      <c r="D55" s="35">
        <f>((PoundsSteamPerBldg!D46/PoundsSteamPerBldg!D$49)*EnergyUseSteamPlant!B$2)/10</f>
        <v>289.01310481048773</v>
      </c>
      <c r="E55" s="35">
        <f>((PoundsSteamPerBldg!E46/PoundsSteamPerBldg!E$49)*EnergyUseSteamPlant!C$2)/10</f>
        <v>218.32855614808864</v>
      </c>
      <c r="F55" s="35">
        <f>((PoundsSteamPerBldg!F46/PoundsSteamPerBldg!F$49)*EnergyUseSteamPlant!D$2)/10</f>
        <v>251.64642815303804</v>
      </c>
      <c r="G55" s="35">
        <f>((PoundsSteamPerBldg!G46/PoundsSteamPerBldg!G$49)*EnergyUseSteamPlant!E$2)/10</f>
        <v>569.8912671245871</v>
      </c>
      <c r="H55" s="35">
        <f>((PoundsSteamPerBldg!H46/PoundsSteamPerBldg!H$49)*EnergyUseSteamPlant!F$2)/10</f>
        <v>797.26276770055802</v>
      </c>
      <c r="I55" s="35">
        <f>((PoundsSteamPerBldg!I46/PoundsSteamPerBldg!I$49)*EnergyUseSteamPlant!G$2)/10</f>
        <v>888.753093050507</v>
      </c>
      <c r="J55" s="35">
        <f>((PoundsSteamPerBldg!J46/PoundsSteamPerBldg!J$49)*EnergyUseSteamPlant!H$2)/10</f>
        <v>959.24347957382111</v>
      </c>
      <c r="K55" s="35">
        <f>((PoundsSteamPerBldg!K46/PoundsSteamPerBldg!K$49)*EnergyUseSteamPlant!I$2)/10</f>
        <v>833.5881388637905</v>
      </c>
      <c r="L55" s="35">
        <f>((PoundsSteamPerBldg!L46/PoundsSteamPerBldg!L$49)*EnergyUseSteamPlant!J$2)/10</f>
        <v>835.77067369884207</v>
      </c>
      <c r="M55" s="35">
        <f>((PoundsSteamPerBldg!M46/PoundsSteamPerBldg!M$49)*EnergyUseSteamPlant!K$2)/10</f>
        <v>490.59823076949363</v>
      </c>
      <c r="N55" s="35">
        <f>((PoundsSteamPerBldg!N46/PoundsSteamPerBldg!N$49)*EnergyUseSteamPlant!L$2)/10</f>
        <v>387.27318439643301</v>
      </c>
      <c r="O55" s="35">
        <f>((PoundsSteamPerBldg!O46/PoundsSteamPerBldg!O$49)*EnergyUseSteamPlant!M$2)/10</f>
        <v>256.5921102012565</v>
      </c>
      <c r="P55" s="35">
        <f>((PoundsSteamPerBldg!P46/PoundsSteamPerBldg!P$49)*EnergyUseSteamPlant!N$2)/10</f>
        <v>243.71527230269893</v>
      </c>
      <c r="Q55" s="35">
        <f>((PoundsSteamPerBldg!Q46/PoundsSteamPerBldg!Q$49)*EnergyUseSteamPlant!O$2)/10</f>
        <v>130.55775125152974</v>
      </c>
      <c r="R55" s="35">
        <f>((PoundsSteamPerBldg!R46/PoundsSteamPerBldg!R$49)*EnergyUseSteamPlant!P$2)/10</f>
        <v>240.82691114886401</v>
      </c>
      <c r="S55" s="35">
        <f>((PoundsSteamPerBldg!S46/PoundsSteamPerBldg!S$49)*EnergyUseSteamPlant!Q$2)/10</f>
        <v>642.2422005490655</v>
      </c>
      <c r="T55" s="35">
        <f>((PoundsSteamPerBldg!T46/PoundsSteamPerBldg!T$49)*EnergyUseSteamPlant!R$2)/10</f>
        <v>784.56121614698895</v>
      </c>
      <c r="U55" s="35">
        <f>((PoundsSteamPerBldg!U46/PoundsSteamPerBldg!U$49)*EnergyUseSteamPlant!S$2)/10</f>
        <v>912.76884007661556</v>
      </c>
      <c r="V55" s="35">
        <f>((PoundsSteamPerBldg!V46/PoundsSteamPerBldg!V$49)*EnergyUseSteamPlant!T$2)/10</f>
        <v>1040.2575562516583</v>
      </c>
      <c r="W55" s="35">
        <f>((PoundsSteamPerBldg!W46/PoundsSteamPerBldg!W$49)*EnergyUseSteamPlant!U$2)/10</f>
        <v>787.02159386226617</v>
      </c>
      <c r="X55" s="35">
        <f>((PoundsSteamPerBldg!X46/PoundsSteamPerBldg!X$49)*EnergyUseSteamPlant!V$2)/10</f>
        <v>682.64762444270502</v>
      </c>
      <c r="Y55" s="35">
        <f>((PoundsSteamPerBldg!Y46/PoundsSteamPerBldg!Y$49)*EnergyUseSteamPlant!W$2)/10</f>
        <v>566.30057451346363</v>
      </c>
      <c r="Z55" s="35">
        <f>((PoundsSteamPerBldg!Z46/PoundsSteamPerBldg!Z$49)*EnergyUseSteamPlant!X$2)/10</f>
        <v>384.22726509554371</v>
      </c>
      <c r="AA55" s="35">
        <f>((PoundsSteamPerBldg!AA46/PoundsSteamPerBldg!AA$49)*EnergyUseSteamPlant!Y$2)/10</f>
        <v>261.77251154984634</v>
      </c>
      <c r="AB55" s="35">
        <f>((PoundsSteamPerBldg!AB46/PoundsSteamPerBldg!AB$49)*EnergyUseSteamPlant!Z$2)/10</f>
        <v>214.62209891470943</v>
      </c>
      <c r="AC55" s="35">
        <f>((PoundsSteamPerBldg!AC46/PoundsSteamPerBldg!AC$49)*EnergyUseSteamPlant!AA$2)/10</f>
        <v>159.18928862387975</v>
      </c>
      <c r="AD55" s="35">
        <f>((PoundsSteamPerBldg!AD46/PoundsSteamPerBldg!AD$49)*EnergyUseSteamPlant!AB$2)/10</f>
        <v>243.80963922163974</v>
      </c>
      <c r="AE55" s="35">
        <f>((PoundsSteamPerBldg!AE46/PoundsSteamPerBldg!AE$49)*EnergyUseSteamPlant!AC$2)/10</f>
        <v>615.10065096216522</v>
      </c>
      <c r="AF55" s="35">
        <f>((PoundsSteamPerBldg!AF46/PoundsSteamPerBldg!AF$49)*EnergyUseSteamPlant!AD$2)/10</f>
        <v>723.72818609960336</v>
      </c>
      <c r="AG55" s="35">
        <f>((PoundsSteamPerBldg!AG46/PoundsSteamPerBldg!AG$49)*EnergyUseSteamPlant!AE$2)/10</f>
        <v>1060.0742363034508</v>
      </c>
      <c r="AH55" s="35">
        <f>((PoundsSteamPerBldg!AH46/PoundsSteamPerBldg!AH$49)*EnergyUseSteamPlant!AF$2)/10</f>
        <v>809.03501559406891</v>
      </c>
      <c r="AI55" s="35">
        <f>((PoundsSteamPerBldg!AI46/PoundsSteamPerBldg!AI$49)*EnergyUseSteamPlant!AG$2)/10</f>
        <v>986.77718179115413</v>
      </c>
      <c r="AJ55" s="35">
        <f>((PoundsSteamPerBldg!AJ46/PoundsSteamPerBldg!AJ$49)*EnergyUseSteamPlant!AH$2)/10</f>
        <v>673.00817453261311</v>
      </c>
      <c r="AK55" s="35">
        <f>((PoundsSteamPerBldg!AK46/PoundsSteamPerBldg!AK$49)*EnergyUseSteamPlant!AI$2)/10</f>
        <v>517.51931840159432</v>
      </c>
      <c r="AL55" s="35">
        <f>((PoundsSteamPerBldg!AL46/PoundsSteamPerBldg!AL$49)*EnergyUseSteamPlant!AJ$2)/10</f>
        <v>366.85486862406719</v>
      </c>
      <c r="AM55" s="35">
        <f>((PoundsSteamPerBldg!AM46/PoundsSteamPerBldg!AM$49)*EnergyUseSteamPlant!AK$2)/10</f>
        <v>311.33174252674121</v>
      </c>
      <c r="AN55" s="35">
        <f>((PoundsSteamPerBldg!AN46/PoundsSteamPerBldg!AN$49)*EnergyUseSteamPlant!AL$2)/10</f>
        <v>220.12557981222608</v>
      </c>
      <c r="AO55" s="35">
        <f>((PoundsSteamPerBldg!AO46/PoundsSteamPerBldg!AO$49)*EnergyUseSteamPlant!AM$2)/10</f>
        <v>104.99519091811706</v>
      </c>
      <c r="AP55" s="35">
        <f>((PoundsSteamPerBldg!AP46/PoundsSteamPerBldg!AP$49)*EnergyUseSteamPlant!AN$2)/10</f>
        <v>219.19133303345933</v>
      </c>
      <c r="AQ55" s="35">
        <f>((PoundsSteamPerBldg!AQ46/PoundsSteamPerBldg!AQ$49)*EnergyUseSteamPlant!AO$2)/10</f>
        <v>378.21999732620168</v>
      </c>
      <c r="AR55" s="35">
        <f>((PoundsSteamPerBldg!AR46/PoundsSteamPerBldg!AR$49)*EnergyUseSteamPlant!AP$2)/10</f>
        <v>648.84789775980312</v>
      </c>
      <c r="AS55" s="35">
        <f>((PoundsSteamPerBldg!AS46/PoundsSteamPerBldg!AS$49)*EnergyUseSteamPlant!AQ$2)/10</f>
        <v>797.44264008910034</v>
      </c>
      <c r="AT55" s="35">
        <f>((PoundsSteamPerBldg!AT46/PoundsSteamPerBldg!AT$49)*EnergyUseSteamPlant!AR$2)/10</f>
        <v>816.78460771197376</v>
      </c>
      <c r="AU55" s="35">
        <f>((PoundsSteamPerBldg!AU46/PoundsSteamPerBldg!AU$49)*EnergyUseSteamPlant!AS$2)/10</f>
        <v>529.4600777976782</v>
      </c>
      <c r="AV55" s="35">
        <f>((PoundsSteamPerBldg!AV46/PoundsSteamPerBldg!AV$49)*EnergyUseSteamPlant!AT$2)/10</f>
        <v>532.58426926125571</v>
      </c>
      <c r="AW55" s="35">
        <f>((PoundsSteamPerBldg!AW46/PoundsSteamPerBldg!AW$49)*EnergyUseSteamPlant!AU$2)/10</f>
        <v>568.64033287867767</v>
      </c>
      <c r="AX55" s="35">
        <f>((PoundsSteamPerBldg!AX46/PoundsSteamPerBldg!AX$49)*EnergyUseSteamPlant!AV$2)/10</f>
        <v>298.40379954902386</v>
      </c>
      <c r="AY55" s="35">
        <f>((PoundsSteamPerBldg!AY46/PoundsSteamPerBldg!AY$49)*EnergyUseSteamPlant!AW$2)/10</f>
        <v>202.39992586094598</v>
      </c>
    </row>
    <row r="56" spans="1:51" s="32" customFormat="1">
      <c r="C56" s="32" t="s">
        <v>83</v>
      </c>
      <c r="D56" s="35">
        <f>((PoundsSteamPerBldg!D47/PoundsSteamPerBldg!D$49)*EnergyUseSteamPlant!B$2)/10</f>
        <v>31.045704503452175</v>
      </c>
      <c r="E56" s="35">
        <f>((PoundsSteamPerBldg!E47/PoundsSteamPerBldg!E$49)*EnergyUseSteamPlant!C$2)/10</f>
        <v>23.452790638277516</v>
      </c>
      <c r="F56" s="35">
        <f>((PoundsSteamPerBldg!F47/PoundsSteamPerBldg!F$49)*EnergyUseSteamPlant!D$2)/10</f>
        <v>27.031786855863441</v>
      </c>
      <c r="G56" s="35">
        <f>((PoundsSteamPerBldg!G47/PoundsSteamPerBldg!G$49)*EnergyUseSteamPlant!E$2)/10</f>
        <v>61.21755582622918</v>
      </c>
      <c r="H56" s="35">
        <f>((PoundsSteamPerBldg!H47/PoundsSteamPerBldg!H$49)*EnergyUseSteamPlant!F$2)/10</f>
        <v>85.64173695122274</v>
      </c>
      <c r="I56" s="35">
        <f>((PoundsSteamPerBldg!I47/PoundsSteamPerBldg!I$49)*EnergyUseSteamPlant!G$2)/10</f>
        <v>95.469601357584935</v>
      </c>
      <c r="J56" s="35">
        <f>((PoundsSteamPerBldg!J47/PoundsSteamPerBldg!J$49)*EnergyUseSteamPlant!H$2)/10</f>
        <v>103.04165838168399</v>
      </c>
      <c r="K56" s="35">
        <f>((PoundsSteamPerBldg!K47/PoundsSteamPerBldg!K$49)*EnergyUseSteamPlant!I$2)/10</f>
        <v>89.543797862444833</v>
      </c>
      <c r="L56" s="35">
        <f>((PoundsSteamPerBldg!L47/PoundsSteamPerBldg!L$49)*EnergyUseSteamPlant!J$2)/10</f>
        <v>89.778245126010717</v>
      </c>
      <c r="M56" s="35">
        <f>((PoundsSteamPerBldg!M47/PoundsSteamPerBldg!M$49)*EnergyUseSteamPlant!K$2)/10</f>
        <v>52.699920691739621</v>
      </c>
      <c r="N56" s="35">
        <f>((PoundsSteamPerBldg!N47/PoundsSteamPerBldg!N$49)*EnergyUseSteamPlant!L$2)/10</f>
        <v>41.600773960635664</v>
      </c>
      <c r="O56" s="35">
        <f>((PoundsSteamPerBldg!O47/PoundsSteamPerBldg!O$49)*EnergyUseSteamPlant!M$2)/10</f>
        <v>27.563050597477165</v>
      </c>
      <c r="P56" s="35">
        <f>((PoundsSteamPerBldg!P47/PoundsSteamPerBldg!P$49)*EnergyUseSteamPlant!N$2)/10</f>
        <v>26.17982437803078</v>
      </c>
      <c r="Q56" s="35">
        <f>((PoundsSteamPerBldg!Q47/PoundsSteamPerBldg!Q$49)*EnergyUseSteamPlant!O$2)/10</f>
        <v>14.024476048060226</v>
      </c>
      <c r="R56" s="35">
        <f>((PoundsSteamPerBldg!R47/PoundsSteamPerBldg!R$49)*EnergyUseSteamPlant!P$2)/10</f>
        <v>25.869557454529136</v>
      </c>
      <c r="S56" s="35">
        <f>((PoundsSteamPerBldg!S47/PoundsSteamPerBldg!S$49)*EnergyUseSteamPlant!Q$2)/10</f>
        <v>68.989472262745679</v>
      </c>
      <c r="T56" s="35">
        <f>((PoundsSteamPerBldg!T47/PoundsSteamPerBldg!T$49)*EnergyUseSteamPlant!R$2)/10</f>
        <v>84.277339940484993</v>
      </c>
      <c r="U56" s="35">
        <f>((PoundsSteamPerBldg!U47/PoundsSteamPerBldg!U$49)*EnergyUseSteamPlant!S$2)/10</f>
        <v>98.049365988296486</v>
      </c>
      <c r="V56" s="35">
        <f>((PoundsSteamPerBldg!V47/PoundsSteamPerBldg!V$49)*EnergyUseSteamPlant!T$2)/10</f>
        <v>111.74416717210504</v>
      </c>
      <c r="W56" s="35">
        <f>((PoundsSteamPerBldg!W47/PoundsSteamPerBldg!W$49)*EnergyUseSteamPlant!U$2)/10</f>
        <v>84.541633006245632</v>
      </c>
      <c r="X56" s="35">
        <f>((PoundsSteamPerBldg!X47/PoundsSteamPerBldg!X$49)*EnergyUseSteamPlant!V$2)/10</f>
        <v>73.32981126350208</v>
      </c>
      <c r="Y56" s="35">
        <f>((PoundsSteamPerBldg!Y47/PoundsSteamPerBldg!Y$49)*EnergyUseSteamPlant!W$2)/10</f>
        <v>60.831844659807288</v>
      </c>
      <c r="Z56" s="35">
        <f>((PoundsSteamPerBldg!Z47/PoundsSteamPerBldg!Z$49)*EnergyUseSteamPlant!X$2)/10</f>
        <v>41.273582186343006</v>
      </c>
      <c r="AA56" s="35">
        <f>((PoundsSteamPerBldg!AA47/PoundsSteamPerBldg!AA$49)*EnergyUseSteamPlant!Y$2)/10</f>
        <v>28.119527818754257</v>
      </c>
      <c r="AB56" s="35">
        <f>((PoundsSteamPerBldg!AB47/PoundsSteamPerBldg!AB$49)*EnergyUseSteamPlant!Z$2)/10</f>
        <v>23.054644069464906</v>
      </c>
      <c r="AC56" s="35">
        <f>((PoundsSteamPerBldg!AC47/PoundsSteamPerBldg!AC$49)*EnergyUseSteamPlant!AA$2)/10</f>
        <v>17.100067548744558</v>
      </c>
      <c r="AD56" s="35">
        <f>((PoundsSteamPerBldg!AD47/PoundsSteamPerBldg!AD$49)*EnergyUseSteamPlant!AB$2)/10</f>
        <v>26.18996124529242</v>
      </c>
      <c r="AE56" s="35">
        <f>((PoundsSteamPerBldg!AE47/PoundsSteamPerBldg!AE$49)*EnergyUseSteamPlant!AC$2)/10</f>
        <v>66.073934820963487</v>
      </c>
      <c r="AF56" s="35">
        <f>((PoundsSteamPerBldg!AF47/PoundsSteamPerBldg!AF$49)*EnergyUseSteamPlant!AD$2)/10</f>
        <v>77.742157927698742</v>
      </c>
      <c r="AG56" s="35">
        <f>((PoundsSteamPerBldg!AG47/PoundsSteamPerBldg!AG$49)*EnergyUseSteamPlant!AE$2)/10</f>
        <v>113.87286923746925</v>
      </c>
      <c r="AH56" s="35">
        <f>((PoundsSteamPerBldg!AH47/PoundsSteamPerBldg!AH$49)*EnergyUseSteamPlant!AF$2)/10</f>
        <v>86.906308430370657</v>
      </c>
      <c r="AI56" s="35">
        <f>((PoundsSteamPerBldg!AI47/PoundsSteamPerBldg!AI$49)*EnergyUseSteamPlant!AG$2)/10</f>
        <v>105.99932074611513</v>
      </c>
      <c r="AJ56" s="35">
        <f>((PoundsSteamPerBldg!AJ47/PoundsSteamPerBldg!AJ$49)*EnergyUseSteamPlant!AH$2)/10</f>
        <v>72.294344329638392</v>
      </c>
      <c r="AK56" s="35">
        <f>((PoundsSteamPerBldg!AK47/PoundsSteamPerBldg!AK$49)*EnergyUseSteamPlant!AI$2)/10</f>
        <v>55.591776173814672</v>
      </c>
      <c r="AL56" s="35">
        <f>((PoundsSteamPerBldg!AL47/PoundsSteamPerBldg!AL$49)*EnergyUseSteamPlant!AJ$2)/10</f>
        <v>39.407444359395924</v>
      </c>
      <c r="AM56" s="35">
        <f>((PoundsSteamPerBldg!AM47/PoundsSteamPerBldg!AM$49)*EnergyUseSteamPlant!AK$2)/10</f>
        <v>33.443166140746278</v>
      </c>
      <c r="AN56" s="35">
        <f>((PoundsSteamPerBldg!AN47/PoundsSteamPerBldg!AN$49)*EnergyUseSteamPlant!AL$2)/10</f>
        <v>23.645826402863705</v>
      </c>
      <c r="AO56" s="35">
        <f>((PoundsSteamPerBldg!AO47/PoundsSteamPerBldg!AO$49)*EnergyUseSteamPlant!AM$2)/10</f>
        <v>11.278553177250668</v>
      </c>
      <c r="AP56" s="35">
        <f>((PoundsSteamPerBldg!AP47/PoundsSteamPerBldg!AP$49)*EnergyUseSteamPlant!AN$2)/10</f>
        <v>23.545469882885445</v>
      </c>
      <c r="AQ56" s="35">
        <f>((PoundsSteamPerBldg!AQ47/PoundsSteamPerBldg!AQ$49)*EnergyUseSteamPlant!AO$2)/10</f>
        <v>40.628283212227643</v>
      </c>
      <c r="AR56" s="35">
        <f>((PoundsSteamPerBldg!AR47/PoundsSteamPerBldg!AR$49)*EnergyUseSteamPlant!AP$2)/10</f>
        <v>69.699054355150508</v>
      </c>
      <c r="AS56" s="35">
        <f>((PoundsSteamPerBldg!AS47/PoundsSteamPerBldg!AS$49)*EnergyUseSteamPlant!AQ$2)/10</f>
        <v>85.661058791409459</v>
      </c>
      <c r="AT56" s="35">
        <f>((PoundsSteamPerBldg!AT47/PoundsSteamPerBldg!AT$49)*EnergyUseSteamPlant!AR$2)/10</f>
        <v>87.738767384342694</v>
      </c>
      <c r="AU56" s="35">
        <f>((PoundsSteamPerBldg!AU47/PoundsSteamPerBldg!AU$49)*EnergyUseSteamPlant!AS$2)/10</f>
        <v>56.874449110049582</v>
      </c>
      <c r="AV56" s="35">
        <f>((PoundsSteamPerBldg!AV47/PoundsSteamPerBldg!AV$49)*EnergyUseSteamPlant!AT$2)/10</f>
        <v>57.210048857521386</v>
      </c>
      <c r="AW56" s="35">
        <f>((PoundsSteamPerBldg!AW47/PoundsSteamPerBldg!AW$49)*EnergyUseSteamPlant!AU$2)/10</f>
        <v>61.083180829713989</v>
      </c>
      <c r="AX56" s="35">
        <f>((PoundsSteamPerBldg!AX47/PoundsSteamPerBldg!AX$49)*EnergyUseSteamPlant!AV$2)/10</f>
        <v>32.054450228411206</v>
      </c>
      <c r="AY56" s="35">
        <f>((PoundsSteamPerBldg!AY47/PoundsSteamPerBldg!AY$49)*EnergyUseSteamPlant!AW$2)/10</f>
        <v>21.741741759149239</v>
      </c>
    </row>
    <row r="57" spans="1:51" s="32" customFormat="1">
      <c r="C57" s="32" t="s">
        <v>84</v>
      </c>
      <c r="D57" s="35">
        <f>((PoundsSteamPerBldg!D48/PoundsSteamPerBldg!D$49)*EnergyUseSteamPlant!B$2)/10</f>
        <v>526.88001352017341</v>
      </c>
      <c r="E57" s="35">
        <f>((PoundsSteamPerBldg!E48/PoundsSteamPerBldg!E$49)*EnergyUseSteamPlant!C$2)/10</f>
        <v>0</v>
      </c>
      <c r="F57" s="35">
        <f>((PoundsSteamPerBldg!F48/PoundsSteamPerBldg!F$49)*EnergyUseSteamPlant!D$2)/10</f>
        <v>768.12911635546027</v>
      </c>
      <c r="G57" s="35">
        <f>((PoundsSteamPerBldg!G48/PoundsSteamPerBldg!G$49)*EnergyUseSteamPlant!E$2)/10</f>
        <v>765.11599413879298</v>
      </c>
      <c r="H57" s="35">
        <f>((PoundsSteamPerBldg!H48/PoundsSteamPerBldg!H$49)*EnergyUseSteamPlant!F$2)/10</f>
        <v>1027.5498619028501</v>
      </c>
      <c r="I57" s="35">
        <f>((PoundsSteamPerBldg!I48/PoundsSteamPerBldg!I$49)*EnergyUseSteamPlant!G$2)/10</f>
        <v>1102.9194710777342</v>
      </c>
      <c r="J57" s="35">
        <f>((PoundsSteamPerBldg!J48/PoundsSteamPerBldg!J$49)*EnergyUseSteamPlant!H$2)/10</f>
        <v>1267.1246964156471</v>
      </c>
      <c r="K57" s="35">
        <f>((PoundsSteamPerBldg!K48/PoundsSteamPerBldg!K$49)*EnergyUseSteamPlant!I$2)/10</f>
        <v>1033.5896572132601</v>
      </c>
      <c r="L57" s="35">
        <f>((PoundsSteamPerBldg!L48/PoundsSteamPerBldg!L$49)*EnergyUseSteamPlant!J$2)/10</f>
        <v>1061.2522168389748</v>
      </c>
      <c r="M57" s="35">
        <f>((PoundsSteamPerBldg!M48/PoundsSteamPerBldg!M$49)*EnergyUseSteamPlant!K$2)/10</f>
        <v>804.87661103458515</v>
      </c>
      <c r="N57" s="35">
        <f>((PoundsSteamPerBldg!N48/PoundsSteamPerBldg!N$49)*EnergyUseSteamPlant!L$2)/10</f>
        <v>691.08085604531402</v>
      </c>
      <c r="O57" s="35">
        <f>((PoundsSteamPerBldg!O48/PoundsSteamPerBldg!O$49)*EnergyUseSteamPlant!M$2)/10</f>
        <v>579.97104187354364</v>
      </c>
      <c r="P57" s="35">
        <f>((PoundsSteamPerBldg!P48/PoundsSteamPerBldg!P$49)*EnergyUseSteamPlant!N$2)/10</f>
        <v>494.36230580134861</v>
      </c>
      <c r="Q57" s="35">
        <f>((PoundsSteamPerBldg!Q48/PoundsSteamPerBldg!Q$49)*EnergyUseSteamPlant!O$2)/10</f>
        <v>287.03446869409424</v>
      </c>
      <c r="R57" s="35">
        <f>((PoundsSteamPerBldg!R48/PoundsSteamPerBldg!R$49)*EnergyUseSteamPlant!P$2)/10</f>
        <v>410.63492970458492</v>
      </c>
      <c r="S57" s="35">
        <f>((PoundsSteamPerBldg!S48/PoundsSteamPerBldg!S$49)*EnergyUseSteamPlant!Q$2)/10</f>
        <v>731.01590750140281</v>
      </c>
      <c r="T57" s="35">
        <f>((PoundsSteamPerBldg!T48/PoundsSteamPerBldg!T$49)*EnergyUseSteamPlant!R$2)/10</f>
        <v>895.04892464984789</v>
      </c>
      <c r="U57" s="35">
        <f>((PoundsSteamPerBldg!U48/PoundsSteamPerBldg!U$49)*EnergyUseSteamPlant!S$2)/10</f>
        <v>1002.5541827826953</v>
      </c>
      <c r="V57" s="35">
        <f>((PoundsSteamPerBldg!V48/PoundsSteamPerBldg!V$49)*EnergyUseSteamPlant!T$2)/10</f>
        <v>1312.4113252750944</v>
      </c>
      <c r="W57" s="35">
        <f>((PoundsSteamPerBldg!W48/PoundsSteamPerBldg!W$49)*EnergyUseSteamPlant!U$2)/10</f>
        <v>978.80556548341724</v>
      </c>
      <c r="X57" s="35">
        <f>((PoundsSteamPerBldg!X48/PoundsSteamPerBldg!X$49)*EnergyUseSteamPlant!V$2)/10</f>
        <v>836.26960568655102</v>
      </c>
      <c r="Y57" s="35">
        <f>((PoundsSteamPerBldg!Y48/PoundsSteamPerBldg!Y$49)*EnergyUseSteamPlant!W$2)/10</f>
        <v>778.17235721755844</v>
      </c>
      <c r="Z57" s="35">
        <f>((PoundsSteamPerBldg!Z48/PoundsSteamPerBldg!Z$49)*EnergyUseSteamPlant!X$2)/10</f>
        <v>602.38739313128883</v>
      </c>
      <c r="AA57" s="35">
        <f>((PoundsSteamPerBldg!AA48/PoundsSteamPerBldg!AA$49)*EnergyUseSteamPlant!Y$2)/10</f>
        <v>474.52220714588384</v>
      </c>
      <c r="AB57" s="35">
        <f>((PoundsSteamPerBldg!AB48/PoundsSteamPerBldg!AB$49)*EnergyUseSteamPlant!Z$2)/10</f>
        <v>479.02956935992341</v>
      </c>
      <c r="AC57" s="35">
        <f>((PoundsSteamPerBldg!AC48/PoundsSteamPerBldg!AC$49)*EnergyUseSteamPlant!AA$2)/10</f>
        <v>343.80986395477504</v>
      </c>
      <c r="AD57" s="35">
        <f>((PoundsSteamPerBldg!AD48/PoundsSteamPerBldg!AD$49)*EnergyUseSteamPlant!AB$2)/10</f>
        <v>408.95090828856314</v>
      </c>
      <c r="AE57" s="35">
        <f>((PoundsSteamPerBldg!AE48/PoundsSteamPerBldg!AE$49)*EnergyUseSteamPlant!AC$2)/10</f>
        <v>844.01651296705825</v>
      </c>
      <c r="AF57" s="35">
        <f>((PoundsSteamPerBldg!AF48/PoundsSteamPerBldg!AF$49)*EnergyUseSteamPlant!AD$2)/10</f>
        <v>926.82782992282466</v>
      </c>
      <c r="AG57" s="35">
        <f>((PoundsSteamPerBldg!AG48/PoundsSteamPerBldg!AG$49)*EnergyUseSteamPlant!AE$2)/10</f>
        <v>1258.4791091584725</v>
      </c>
      <c r="AH57" s="35">
        <f>((PoundsSteamPerBldg!AH48/PoundsSteamPerBldg!AH$49)*EnergyUseSteamPlant!AF$2)/10</f>
        <v>1123.7049307250393</v>
      </c>
      <c r="AI57" s="35">
        <f>((PoundsSteamPerBldg!AI48/PoundsSteamPerBldg!AI$49)*EnergyUseSteamPlant!AG$2)/10</f>
        <v>1262.4529545324035</v>
      </c>
      <c r="AJ57" s="35">
        <f>((PoundsSteamPerBldg!AJ48/PoundsSteamPerBldg!AJ$49)*EnergyUseSteamPlant!AH$2)/10</f>
        <v>937.83893342979957</v>
      </c>
      <c r="AK57" s="35">
        <f>((PoundsSteamPerBldg!AK48/PoundsSteamPerBldg!AK$49)*EnergyUseSteamPlant!AI$2)/10</f>
        <v>797.93576117718919</v>
      </c>
      <c r="AL57" s="35">
        <f>((PoundsSteamPerBldg!AL48/PoundsSteamPerBldg!AL$49)*EnergyUseSteamPlant!AJ$2)/10</f>
        <v>703.92334461586813</v>
      </c>
      <c r="AM57" s="35">
        <f>((PoundsSteamPerBldg!AM48/PoundsSteamPerBldg!AM$49)*EnergyUseSteamPlant!AK$2)/10</f>
        <v>522.28053073638716</v>
      </c>
      <c r="AN57" s="35">
        <f>((PoundsSteamPerBldg!AN48/PoundsSteamPerBldg!AN$49)*EnergyUseSteamPlant!AL$2)/10</f>
        <v>412.15377525616202</v>
      </c>
      <c r="AO57" s="35">
        <f>((PoundsSteamPerBldg!AO48/PoundsSteamPerBldg!AO$49)*EnergyUseSteamPlant!AM$2)/10</f>
        <v>268.13857658434551</v>
      </c>
      <c r="AP57" s="35">
        <f>((PoundsSteamPerBldg!AP48/PoundsSteamPerBldg!AP$49)*EnergyUseSteamPlant!AN$2)/10</f>
        <v>371.56835733590719</v>
      </c>
      <c r="AQ57" s="35">
        <f>((PoundsSteamPerBldg!AQ48/PoundsSteamPerBldg!AQ$49)*EnergyUseSteamPlant!AO$2)/10</f>
        <v>557.42442417119173</v>
      </c>
      <c r="AR57" s="35">
        <f>((PoundsSteamPerBldg!AR48/PoundsSteamPerBldg!AR$49)*EnergyUseSteamPlant!AP$2)/10</f>
        <v>909.60169346934742</v>
      </c>
      <c r="AS57" s="35">
        <f>((PoundsSteamPerBldg!AS48/PoundsSteamPerBldg!AS$49)*EnergyUseSteamPlant!AQ$2)/10</f>
        <v>1025.6029544521027</v>
      </c>
      <c r="AT57" s="35">
        <f>((PoundsSteamPerBldg!AT48/PoundsSteamPerBldg!AT$49)*EnergyUseSteamPlant!AR$2)/10</f>
        <v>1144.7546855320663</v>
      </c>
      <c r="AU57" s="35">
        <f>((PoundsSteamPerBldg!AU48/PoundsSteamPerBldg!AU$49)*EnergyUseSteamPlant!AS$2)/10</f>
        <v>822.8791024252007</v>
      </c>
      <c r="AV57" s="35">
        <f>((PoundsSteamPerBldg!AV48/PoundsSteamPerBldg!AV$49)*EnergyUseSteamPlant!AT$2)/10</f>
        <v>867.96945192129374</v>
      </c>
      <c r="AW57" s="35">
        <f>((PoundsSteamPerBldg!AW48/PoundsSteamPerBldg!AW$49)*EnergyUseSteamPlant!AU$2)/10</f>
        <v>877.09839888679414</v>
      </c>
      <c r="AX57" s="35">
        <f>((PoundsSteamPerBldg!AX48/PoundsSteamPerBldg!AX$49)*EnergyUseSteamPlant!AV$2)/10</f>
        <v>541.99349893190924</v>
      </c>
      <c r="AY57" s="35">
        <f>((PoundsSteamPerBldg!AY48/PoundsSteamPerBldg!AY$49)*EnergyUseSteamPlant!AW$2)/10</f>
        <v>330.38504324209333</v>
      </c>
    </row>
    <row r="58" spans="1:51" s="32" customFormat="1" ht="36" customHeight="1">
      <c r="B58" s="41" t="s">
        <v>124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X58" s="43"/>
      <c r="AY58" s="43"/>
    </row>
    <row r="59" spans="1:51" ht="21.75" customHeight="1">
      <c r="A59" t="s">
        <v>127</v>
      </c>
      <c r="D59" s="31">
        <v>40726</v>
      </c>
      <c r="E59" s="31">
        <v>40757</v>
      </c>
      <c r="F59" s="31">
        <v>40788</v>
      </c>
      <c r="G59" s="31">
        <v>40818</v>
      </c>
      <c r="H59" s="31">
        <v>40849</v>
      </c>
      <c r="I59" s="31">
        <v>40879</v>
      </c>
      <c r="J59" s="31">
        <v>40910</v>
      </c>
      <c r="K59" s="31">
        <v>40941</v>
      </c>
      <c r="L59" s="31">
        <v>40970</v>
      </c>
      <c r="M59" s="31">
        <v>41001</v>
      </c>
      <c r="N59" s="31">
        <v>41031</v>
      </c>
      <c r="O59" s="31">
        <v>41062</v>
      </c>
      <c r="P59" s="31">
        <v>41092</v>
      </c>
      <c r="Q59" s="31">
        <v>41123</v>
      </c>
      <c r="R59" s="31">
        <v>41154</v>
      </c>
      <c r="S59" s="31">
        <v>41184</v>
      </c>
      <c r="T59" s="31">
        <v>41215</v>
      </c>
      <c r="U59" s="31">
        <v>41245</v>
      </c>
      <c r="V59" s="31">
        <v>41276</v>
      </c>
      <c r="W59" s="31">
        <v>41307</v>
      </c>
      <c r="X59" s="31">
        <v>41335</v>
      </c>
      <c r="Y59" s="31">
        <v>41366</v>
      </c>
      <c r="Z59" s="31">
        <v>41396</v>
      </c>
      <c r="AA59" s="31">
        <v>41427</v>
      </c>
      <c r="AB59" s="31">
        <v>41457</v>
      </c>
      <c r="AC59" s="31">
        <v>41488</v>
      </c>
      <c r="AD59" s="31">
        <v>41519</v>
      </c>
      <c r="AE59" s="31">
        <v>41549</v>
      </c>
      <c r="AF59" s="31">
        <v>41580</v>
      </c>
      <c r="AG59" s="31">
        <v>41610</v>
      </c>
      <c r="AH59" s="31">
        <v>41641</v>
      </c>
      <c r="AI59" s="31">
        <v>41672</v>
      </c>
      <c r="AJ59" s="31">
        <v>41700</v>
      </c>
      <c r="AK59" s="31">
        <v>41731</v>
      </c>
      <c r="AL59" s="31">
        <v>41761</v>
      </c>
      <c r="AM59" s="31">
        <v>41792</v>
      </c>
      <c r="AN59" s="31">
        <v>41822</v>
      </c>
      <c r="AO59" s="31">
        <v>41853</v>
      </c>
      <c r="AP59" s="31">
        <v>41884</v>
      </c>
      <c r="AQ59" s="31">
        <v>41914</v>
      </c>
      <c r="AR59" s="31">
        <v>41945</v>
      </c>
      <c r="AS59" s="31">
        <v>41975</v>
      </c>
      <c r="AT59" s="31">
        <v>42006</v>
      </c>
      <c r="AU59" s="31">
        <v>42037</v>
      </c>
      <c r="AV59" s="31">
        <v>42065</v>
      </c>
      <c r="AW59" s="31">
        <v>42096</v>
      </c>
      <c r="AX59" s="31">
        <v>42126</v>
      </c>
      <c r="AY59" s="31">
        <v>42157</v>
      </c>
    </row>
    <row r="60" spans="1:51">
      <c r="C60" s="32" t="s">
        <v>107</v>
      </c>
      <c r="D60" s="37">
        <f t="shared" ref="D60:AV60" si="0">D$1*D4</f>
        <v>1234.6764553161299</v>
      </c>
      <c r="E60" s="37">
        <f t="shared" si="0"/>
        <v>1176.9738429352419</v>
      </c>
      <c r="F60" s="37">
        <f t="shared" si="0"/>
        <v>1159.4608830182722</v>
      </c>
      <c r="G60" s="37">
        <f t="shared" si="0"/>
        <v>2133.9916219651236</v>
      </c>
      <c r="H60" s="37">
        <f t="shared" si="0"/>
        <v>3433.3173128293861</v>
      </c>
      <c r="I60" s="37">
        <f t="shared" si="0"/>
        <v>4520.1205446519416</v>
      </c>
      <c r="J60" s="37">
        <f t="shared" si="0"/>
        <v>4333.4858157940471</v>
      </c>
      <c r="K60" s="37">
        <f t="shared" si="0"/>
        <v>3078.0622760092415</v>
      </c>
      <c r="L60" s="37">
        <f t="shared" si="0"/>
        <v>2988.7471252030932</v>
      </c>
      <c r="M60" s="37">
        <f t="shared" si="0"/>
        <v>1838.7983819085164</v>
      </c>
      <c r="N60" s="37">
        <f t="shared" si="0"/>
        <v>1398.2984863482245</v>
      </c>
      <c r="O60" s="37">
        <f t="shared" si="0"/>
        <v>1153.4557157042996</v>
      </c>
      <c r="P60" s="37">
        <f t="shared" si="0"/>
        <v>838.03169705657001</v>
      </c>
      <c r="Q60" s="37">
        <f t="shared" si="0"/>
        <v>673.61632469951053</v>
      </c>
      <c r="R60" s="37">
        <f t="shared" si="0"/>
        <v>784.15760825788402</v>
      </c>
      <c r="S60" s="37">
        <f t="shared" si="0"/>
        <v>1629.0735526861245</v>
      </c>
      <c r="T60" s="37">
        <f t="shared" si="0"/>
        <v>2879.3007625731834</v>
      </c>
      <c r="U60" s="37">
        <f t="shared" si="0"/>
        <v>4048.3040159660973</v>
      </c>
      <c r="V60" s="37">
        <f t="shared" si="0"/>
        <v>4065.8287169666796</v>
      </c>
      <c r="W60" s="37">
        <f t="shared" si="0"/>
        <v>3071.6640743766734</v>
      </c>
      <c r="X60" s="37">
        <f t="shared" si="0"/>
        <v>2552.3944397922664</v>
      </c>
      <c r="Y60" s="37">
        <f t="shared" si="0"/>
        <v>2314.3572565602167</v>
      </c>
      <c r="Z60" s="37">
        <f t="shared" si="0"/>
        <v>1481.6173819719886</v>
      </c>
      <c r="AA60" s="37">
        <f t="shared" si="0"/>
        <v>1074.2573524394393</v>
      </c>
      <c r="AB60" s="37">
        <f t="shared" si="0"/>
        <v>876.1724687787115</v>
      </c>
      <c r="AC60" s="37">
        <f t="shared" si="0"/>
        <v>790.18150255013927</v>
      </c>
      <c r="AD60" s="37">
        <f t="shared" si="0"/>
        <v>1168.5122001188965</v>
      </c>
      <c r="AE60" s="37">
        <f t="shared" si="0"/>
        <v>2142.5574773900798</v>
      </c>
      <c r="AF60" s="37">
        <f t="shared" si="0"/>
        <v>3055.1398237162985</v>
      </c>
      <c r="AG60" s="37">
        <f t="shared" si="0"/>
        <v>4062.0779606901247</v>
      </c>
      <c r="AH60" s="37">
        <f t="shared" si="0"/>
        <v>3566.4198616658532</v>
      </c>
      <c r="AI60" s="37">
        <f t="shared" si="0"/>
        <v>4258.2430157243007</v>
      </c>
      <c r="AJ60" s="37">
        <f t="shared" si="0"/>
        <v>3025.4145802424214</v>
      </c>
      <c r="AK60" s="37">
        <f t="shared" si="0"/>
        <v>2033.8171662928901</v>
      </c>
      <c r="AL60" s="37">
        <f t="shared" si="0"/>
        <v>1757.1934704803482</v>
      </c>
      <c r="AM60" s="37">
        <f t="shared" si="0"/>
        <v>1379.3630212912046</v>
      </c>
      <c r="AN60" s="37">
        <f t="shared" si="0"/>
        <v>1063.2552092626388</v>
      </c>
      <c r="AO60" s="37">
        <f t="shared" si="0"/>
        <v>797.94415593495023</v>
      </c>
      <c r="AP60" s="37">
        <f t="shared" si="0"/>
        <v>1389.8181193429775</v>
      </c>
      <c r="AQ60" s="37">
        <f t="shared" si="0"/>
        <v>1714.5277230348188</v>
      </c>
      <c r="AR60" s="37">
        <f t="shared" si="0"/>
        <v>3402.6791720269207</v>
      </c>
      <c r="AS60" s="37">
        <f t="shared" si="0"/>
        <v>4038.3988535792532</v>
      </c>
      <c r="AT60" s="37">
        <f t="shared" si="0"/>
        <v>3774.7660155942744</v>
      </c>
      <c r="AU60" s="37">
        <f t="shared" si="0"/>
        <v>2623.0745063133149</v>
      </c>
      <c r="AV60" s="12">
        <f t="shared" si="0"/>
        <v>2557.6067900889411</v>
      </c>
      <c r="AW60" s="12">
        <f t="shared" ref="AW60:AX60" si="1">AW$1*AW4</f>
        <v>2254.4407478928438</v>
      </c>
      <c r="AX60" s="12">
        <f t="shared" si="1"/>
        <v>1335.7671546655711</v>
      </c>
      <c r="AY60" s="12">
        <f t="shared" ref="AY60" si="2">AY$1*AY4</f>
        <v>1083.1516712882865</v>
      </c>
    </row>
    <row r="61" spans="1:51">
      <c r="C61" t="s">
        <v>108</v>
      </c>
      <c r="D61" s="12">
        <f t="shared" ref="D61:AV61" si="3">D$1*D5</f>
        <v>630.59586101544994</v>
      </c>
      <c r="E61" s="12">
        <f t="shared" si="3"/>
        <v>484.85541829839792</v>
      </c>
      <c r="F61" s="12">
        <f t="shared" si="3"/>
        <v>508.72981319136909</v>
      </c>
      <c r="G61" s="12">
        <f t="shared" si="3"/>
        <v>2065.855035408651</v>
      </c>
      <c r="H61" s="12">
        <f t="shared" si="3"/>
        <v>2618.1786359410216</v>
      </c>
      <c r="I61" s="12">
        <f t="shared" si="3"/>
        <v>2990.1998531185764</v>
      </c>
      <c r="J61" s="12">
        <f t="shared" si="3"/>
        <v>3279.1302195273734</v>
      </c>
      <c r="K61" s="12">
        <f t="shared" si="3"/>
        <v>2896.6994400264794</v>
      </c>
      <c r="L61" s="12">
        <f t="shared" si="3"/>
        <v>2835.5959978638416</v>
      </c>
      <c r="M61" s="12">
        <f t="shared" si="3"/>
        <v>2082.139214552582</v>
      </c>
      <c r="N61" s="12">
        <f t="shared" si="3"/>
        <v>1579.083165752565</v>
      </c>
      <c r="O61" s="12">
        <f t="shared" si="3"/>
        <v>1004.4959488157622</v>
      </c>
      <c r="P61" s="12">
        <f t="shared" si="3"/>
        <v>0</v>
      </c>
      <c r="Q61" s="12">
        <f t="shared" si="3"/>
        <v>129.07872542935343</v>
      </c>
      <c r="R61" s="12">
        <f t="shared" si="3"/>
        <v>1564.1188500159217</v>
      </c>
      <c r="S61" s="12">
        <f t="shared" si="3"/>
        <v>2560.6339465160208</v>
      </c>
      <c r="T61" s="12">
        <f t="shared" si="3"/>
        <v>3549.6144679497575</v>
      </c>
      <c r="U61" s="12">
        <f t="shared" si="3"/>
        <v>3599.5184115926254</v>
      </c>
      <c r="V61" s="12">
        <f t="shared" si="3"/>
        <v>2690.5198276097462</v>
      </c>
      <c r="W61" s="12">
        <f t="shared" si="3"/>
        <v>1934.7829629046428</v>
      </c>
      <c r="X61" s="12">
        <f t="shared" si="3"/>
        <v>2230.3226146127022</v>
      </c>
      <c r="Y61" s="12">
        <f t="shared" si="3"/>
        <v>1185.6425812122127</v>
      </c>
      <c r="Z61" s="12">
        <f t="shared" si="3"/>
        <v>1594.5618395196886</v>
      </c>
      <c r="AA61" s="12">
        <f t="shared" si="3"/>
        <v>969.83256261189854</v>
      </c>
      <c r="AB61" s="12">
        <f t="shared" si="3"/>
        <v>507.28072183401235</v>
      </c>
      <c r="AC61" s="12">
        <f t="shared" si="3"/>
        <v>364.37835635083349</v>
      </c>
      <c r="AD61" s="12">
        <f t="shared" si="3"/>
        <v>1243.7066967257849</v>
      </c>
      <c r="AE61" s="12">
        <f t="shared" si="3"/>
        <v>3101.0856577089144</v>
      </c>
      <c r="AF61" s="12">
        <f t="shared" si="3"/>
        <v>3867.5143872777439</v>
      </c>
      <c r="AG61" s="12">
        <f t="shared" si="3"/>
        <v>4570.7982382619548</v>
      </c>
      <c r="AH61" s="12">
        <f t="shared" si="3"/>
        <v>4655.6308167657098</v>
      </c>
      <c r="AI61" s="12">
        <f t="shared" si="3"/>
        <v>5398.1973356334629</v>
      </c>
      <c r="AJ61" s="12">
        <f t="shared" si="3"/>
        <v>4824.2516278341491</v>
      </c>
      <c r="AK61" s="12">
        <f t="shared" si="3"/>
        <v>3954.313477517403</v>
      </c>
      <c r="AL61" s="12">
        <f t="shared" si="3"/>
        <v>4420.6819701978693</v>
      </c>
      <c r="AM61" s="12">
        <f t="shared" si="3"/>
        <v>3450.141255479728</v>
      </c>
      <c r="AN61" s="12">
        <f t="shared" si="3"/>
        <v>2925.2761920228941</v>
      </c>
      <c r="AO61" s="12">
        <f t="shared" si="3"/>
        <v>1687.3843960851377</v>
      </c>
      <c r="AP61" s="12">
        <f t="shared" si="3"/>
        <v>3139.1094459834262</v>
      </c>
      <c r="AQ61" s="12">
        <f t="shared" si="3"/>
        <v>4158.2202263237605</v>
      </c>
      <c r="AR61" s="12">
        <f t="shared" si="3"/>
        <v>5135.0526724648125</v>
      </c>
      <c r="AS61" s="12">
        <f t="shared" si="3"/>
        <v>6012.5713636580494</v>
      </c>
      <c r="AT61" s="12">
        <f t="shared" si="3"/>
        <v>5664.246079775181</v>
      </c>
      <c r="AU61" s="12">
        <f t="shared" si="3"/>
        <v>4638.2841403835091</v>
      </c>
      <c r="AV61" s="12">
        <f t="shared" si="3"/>
        <v>4361.4914083609538</v>
      </c>
      <c r="AW61" s="12">
        <f t="shared" ref="AW61:AX61" si="4">AW$1*AW5</f>
        <v>3813.2588505372041</v>
      </c>
      <c r="AX61" s="12">
        <f t="shared" si="4"/>
        <v>2888.1610346690827</v>
      </c>
      <c r="AY61" s="12">
        <f t="shared" ref="AY61" si="5">AY$1*AY5</f>
        <v>2927.001502787014</v>
      </c>
    </row>
    <row r="62" spans="1:51">
      <c r="C62" t="s">
        <v>109</v>
      </c>
      <c r="D62" s="12">
        <f t="shared" ref="D62:AV62" si="6">D$1*D6</f>
        <v>3944.5659314903655</v>
      </c>
      <c r="E62" s="12">
        <f t="shared" si="6"/>
        <v>2975.1586549766043</v>
      </c>
      <c r="F62" s="12">
        <f t="shared" si="6"/>
        <v>2945.6127890969337</v>
      </c>
      <c r="G62" s="12">
        <f t="shared" si="6"/>
        <v>6064.321449896036</v>
      </c>
      <c r="H62" s="12">
        <f t="shared" si="6"/>
        <v>9059.8527660948839</v>
      </c>
      <c r="I62" s="12">
        <f t="shared" si="6"/>
        <v>11285.128398509236</v>
      </c>
      <c r="J62" s="12">
        <f t="shared" si="6"/>
        <v>10536.26946925785</v>
      </c>
      <c r="K62" s="12">
        <f t="shared" si="6"/>
        <v>8471.4621535033712</v>
      </c>
      <c r="L62" s="12">
        <f t="shared" si="6"/>
        <v>7768.5861423208244</v>
      </c>
      <c r="M62" s="12">
        <f t="shared" si="6"/>
        <v>5466.6312606257297</v>
      </c>
      <c r="N62" s="12">
        <f t="shared" si="6"/>
        <v>4431.4796560040159</v>
      </c>
      <c r="O62" s="12">
        <f t="shared" si="6"/>
        <v>3576.3264307695326</v>
      </c>
      <c r="P62" s="12">
        <f t="shared" si="6"/>
        <v>1614.1499068520125</v>
      </c>
      <c r="Q62" s="12">
        <f t="shared" si="6"/>
        <v>883.11557961026017</v>
      </c>
      <c r="R62" s="12">
        <f t="shared" si="6"/>
        <v>2013.1812407007048</v>
      </c>
      <c r="S62" s="12">
        <f t="shared" si="6"/>
        <v>3781.4784693945285</v>
      </c>
      <c r="T62" s="12">
        <f t="shared" si="6"/>
        <v>6279.1177990309625</v>
      </c>
      <c r="U62" s="12">
        <f t="shared" si="6"/>
        <v>10453.365855727099</v>
      </c>
      <c r="V62" s="12">
        <f t="shared" si="6"/>
        <v>10165.346121795013</v>
      </c>
      <c r="W62" s="12">
        <f t="shared" si="6"/>
        <v>7789.7103648400434</v>
      </c>
      <c r="X62" s="12">
        <f t="shared" si="6"/>
        <v>6380.9365499691012</v>
      </c>
      <c r="Y62" s="12">
        <f t="shared" si="6"/>
        <v>4531.8659816261825</v>
      </c>
      <c r="Z62" s="12">
        <f t="shared" si="6"/>
        <v>2357.4951862115668</v>
      </c>
      <c r="AA62" s="12">
        <f t="shared" si="6"/>
        <v>1451.6735507546421</v>
      </c>
      <c r="AB62" s="12">
        <f t="shared" si="6"/>
        <v>1044.2474067357639</v>
      </c>
      <c r="AC62" s="12">
        <f t="shared" si="6"/>
        <v>793.29161849183424</v>
      </c>
      <c r="AD62" s="12">
        <f t="shared" si="6"/>
        <v>1540.8305846090423</v>
      </c>
      <c r="AE62" s="12">
        <f t="shared" si="6"/>
        <v>4358.441410596175</v>
      </c>
      <c r="AF62" s="12">
        <f t="shared" si="6"/>
        <v>6262.305904674763</v>
      </c>
      <c r="AG62" s="12">
        <f t="shared" si="6"/>
        <v>8213.2487896064904</v>
      </c>
      <c r="AH62" s="12">
        <f t="shared" si="6"/>
        <v>6744.6394817366572</v>
      </c>
      <c r="AI62" s="12">
        <f t="shared" si="6"/>
        <v>7838.0490053268586</v>
      </c>
      <c r="AJ62" s="12">
        <f t="shared" si="6"/>
        <v>5587.025425040043</v>
      </c>
      <c r="AK62" s="12">
        <f t="shared" si="6"/>
        <v>3521.1390664092191</v>
      </c>
      <c r="AL62" s="12">
        <f t="shared" si="6"/>
        <v>2453.1184584482021</v>
      </c>
      <c r="AM62" s="12">
        <f t="shared" si="6"/>
        <v>1813.6001044232594</v>
      </c>
      <c r="AN62" s="12">
        <f t="shared" si="6"/>
        <v>1141.7191289583868</v>
      </c>
      <c r="AO62" s="12">
        <f t="shared" si="6"/>
        <v>577.71081273091875</v>
      </c>
      <c r="AP62" s="12">
        <f t="shared" si="6"/>
        <v>1473.5663576022448</v>
      </c>
      <c r="AQ62" s="12">
        <f t="shared" si="6"/>
        <v>2853.3057710438811</v>
      </c>
      <c r="AR62" s="12">
        <f t="shared" si="6"/>
        <v>6153.6461411407972</v>
      </c>
      <c r="AS62" s="12">
        <f t="shared" si="6"/>
        <v>6566.9180145834416</v>
      </c>
      <c r="AT62" s="12">
        <f t="shared" si="6"/>
        <v>6096.9494677612875</v>
      </c>
      <c r="AU62" s="12">
        <f t="shared" si="6"/>
        <v>4484.9420964802039</v>
      </c>
      <c r="AV62" s="12">
        <f t="shared" si="6"/>
        <v>3785.2931699861624</v>
      </c>
      <c r="AW62" s="12">
        <f t="shared" ref="AW62:AX62" si="7">AW$1*AW6</f>
        <v>3440.5713466274196</v>
      </c>
      <c r="AX62" s="12">
        <f t="shared" si="7"/>
        <v>1656.5792438493472</v>
      </c>
      <c r="AY62" s="12">
        <f t="shared" ref="AY62" si="8">AY$1*AY6</f>
        <v>931.34653458963976</v>
      </c>
    </row>
    <row r="63" spans="1:51">
      <c r="C63" t="s">
        <v>47</v>
      </c>
      <c r="D63" s="12">
        <f t="shared" ref="D63:AV63" si="9">D$1*D7</f>
        <v>295.24712964490311</v>
      </c>
      <c r="E63" s="12">
        <f t="shared" si="9"/>
        <v>256.46147638965465</v>
      </c>
      <c r="F63" s="12">
        <f t="shared" si="9"/>
        <v>527.0544566825107</v>
      </c>
      <c r="G63" s="12">
        <f t="shared" si="9"/>
        <v>1696.4743163725118</v>
      </c>
      <c r="H63" s="12">
        <f t="shared" si="9"/>
        <v>2590.603467988878</v>
      </c>
      <c r="I63" s="12">
        <f t="shared" si="9"/>
        <v>3065.709052398533</v>
      </c>
      <c r="J63" s="12">
        <f t="shared" si="9"/>
        <v>3154.7393677612881</v>
      </c>
      <c r="K63" s="12">
        <f t="shared" si="9"/>
        <v>2349.6494893735203</v>
      </c>
      <c r="L63" s="12">
        <f t="shared" si="9"/>
        <v>2265.3524386219501</v>
      </c>
      <c r="M63" s="12">
        <f t="shared" si="9"/>
        <v>1488.8989182341973</v>
      </c>
      <c r="N63" s="12">
        <f t="shared" si="9"/>
        <v>1008.0856950543008</v>
      </c>
      <c r="O63" s="12">
        <f t="shared" si="9"/>
        <v>996.63612736085554</v>
      </c>
      <c r="P63" s="12">
        <f t="shared" si="9"/>
        <v>233.90054162749277</v>
      </c>
      <c r="Q63" s="12">
        <f t="shared" si="9"/>
        <v>76.125771158152489</v>
      </c>
      <c r="R63" s="12">
        <f t="shared" si="9"/>
        <v>596.24226938671313</v>
      </c>
      <c r="S63" s="12">
        <f t="shared" si="9"/>
        <v>1558.6847200783718</v>
      </c>
      <c r="T63" s="12">
        <f t="shared" si="9"/>
        <v>2535.6010855425156</v>
      </c>
      <c r="U63" s="12">
        <f t="shared" si="9"/>
        <v>3305.5078199431123</v>
      </c>
      <c r="V63" s="12">
        <f t="shared" si="9"/>
        <v>3268.2195005673775</v>
      </c>
      <c r="W63" s="12">
        <f t="shared" si="9"/>
        <v>2586.6264547283099</v>
      </c>
      <c r="X63" s="12">
        <f t="shared" si="9"/>
        <v>2247.0703495220396</v>
      </c>
      <c r="Y63" s="12">
        <f t="shared" si="9"/>
        <v>1948.3999596886642</v>
      </c>
      <c r="Z63" s="12">
        <f t="shared" si="9"/>
        <v>1002.4555157680624</v>
      </c>
      <c r="AA63" s="12">
        <f t="shared" si="9"/>
        <v>729.14862955308126</v>
      </c>
      <c r="AB63" s="12">
        <f t="shared" si="9"/>
        <v>173.09535818174348</v>
      </c>
      <c r="AC63" s="12">
        <f t="shared" si="9"/>
        <v>120.09288602135135</v>
      </c>
      <c r="AD63" s="12">
        <f t="shared" si="9"/>
        <v>731.61904291622886</v>
      </c>
      <c r="AE63" s="12">
        <f t="shared" si="9"/>
        <v>2089.2399410963289</v>
      </c>
      <c r="AF63" s="12">
        <f t="shared" si="9"/>
        <v>2723.0898401265977</v>
      </c>
      <c r="AG63" s="12">
        <f t="shared" si="9"/>
        <v>1728.123228375847</v>
      </c>
      <c r="AH63" s="12">
        <f t="shared" si="9"/>
        <v>1713.364325897385</v>
      </c>
      <c r="AI63" s="12">
        <f t="shared" si="9"/>
        <v>2091.807471425454</v>
      </c>
      <c r="AJ63" s="12">
        <f t="shared" si="9"/>
        <v>2648.4471352092542</v>
      </c>
      <c r="AK63" s="12">
        <f t="shared" si="9"/>
        <v>1799.9568374814085</v>
      </c>
      <c r="AL63" s="12">
        <f t="shared" si="9"/>
        <v>1358.1154231232902</v>
      </c>
      <c r="AM63" s="12">
        <f t="shared" si="9"/>
        <v>778.83807112217187</v>
      </c>
      <c r="AN63" s="12">
        <f t="shared" si="9"/>
        <v>165.3730753665769</v>
      </c>
      <c r="AO63" s="12">
        <f t="shared" si="9"/>
        <v>102.5865186655689</v>
      </c>
      <c r="AP63" s="12">
        <f t="shared" si="9"/>
        <v>660.80581072648909</v>
      </c>
      <c r="AQ63" s="12">
        <f t="shared" si="9"/>
        <v>1566.1758225994699</v>
      </c>
      <c r="AR63" s="12">
        <f t="shared" si="9"/>
        <v>2943.2744346880399</v>
      </c>
      <c r="AS63" s="12">
        <f t="shared" si="9"/>
        <v>2981.1943465626841</v>
      </c>
      <c r="AT63" s="12">
        <f t="shared" si="9"/>
        <v>2879.7423510020762</v>
      </c>
      <c r="AU63" s="12">
        <f t="shared" si="9"/>
        <v>2218.5817086107945</v>
      </c>
      <c r="AV63" s="12">
        <f t="shared" si="9"/>
        <v>2006.1576379529147</v>
      </c>
      <c r="AW63" s="12">
        <f t="shared" ref="AW63:AX63" si="10">AW$1*AW7</f>
        <v>1670.4797559928156</v>
      </c>
      <c r="AX63" s="12">
        <f t="shared" si="10"/>
        <v>821.55166255529821</v>
      </c>
      <c r="AY63" s="12">
        <f t="shared" ref="AY63" si="11">AY$1*AY7</f>
        <v>344.36295607327935</v>
      </c>
    </row>
    <row r="64" spans="1:51">
      <c r="C64" s="32" t="s">
        <v>110</v>
      </c>
      <c r="D64" s="40" t="s">
        <v>140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</row>
    <row r="65" spans="3:51">
      <c r="C65" s="32" t="s">
        <v>111</v>
      </c>
      <c r="D65" s="37">
        <f t="shared" ref="D65:AV65" si="12">D$1*D9</f>
        <v>1706.2537608548471</v>
      </c>
      <c r="E65" s="37">
        <f t="shared" si="12"/>
        <v>1685.7219908146446</v>
      </c>
      <c r="F65" s="37">
        <f t="shared" si="12"/>
        <v>1215.8489338897268</v>
      </c>
      <c r="G65" s="37">
        <f t="shared" si="12"/>
        <v>2591.1181634624281</v>
      </c>
      <c r="H65" s="37">
        <f t="shared" si="12"/>
        <v>4105.1486774816094</v>
      </c>
      <c r="I65" s="37">
        <f t="shared" si="12"/>
        <v>5570.3148162701073</v>
      </c>
      <c r="J65" s="37">
        <f t="shared" si="12"/>
        <v>5772.3080321427597</v>
      </c>
      <c r="K65" s="37">
        <f t="shared" si="12"/>
        <v>4323.1957552535087</v>
      </c>
      <c r="L65" s="37">
        <f t="shared" si="12"/>
        <v>4262.6424847733833</v>
      </c>
      <c r="M65" s="37">
        <f t="shared" si="12"/>
        <v>2854.1642577066445</v>
      </c>
      <c r="N65" s="37">
        <f t="shared" si="12"/>
        <v>2178.7720478849587</v>
      </c>
      <c r="O65" s="37">
        <f t="shared" si="12"/>
        <v>2035.3707504596355</v>
      </c>
      <c r="P65" s="37">
        <f t="shared" si="12"/>
        <v>1350.9828551654075</v>
      </c>
      <c r="Q65" s="37">
        <f t="shared" si="12"/>
        <v>1214.9446540138374</v>
      </c>
      <c r="R65" s="37">
        <f t="shared" si="12"/>
        <v>1967.3794356109179</v>
      </c>
      <c r="S65" s="37">
        <f t="shared" si="12"/>
        <v>2586.0909498722986</v>
      </c>
      <c r="T65" s="37">
        <f t="shared" si="12"/>
        <v>4016.3194629202198</v>
      </c>
      <c r="U65" s="37">
        <f t="shared" si="12"/>
        <v>5667.2765481150363</v>
      </c>
      <c r="V65" s="37">
        <f t="shared" si="12"/>
        <v>5553.3903878123538</v>
      </c>
      <c r="W65" s="37">
        <f t="shared" si="12"/>
        <v>4394.8083023959407</v>
      </c>
      <c r="X65" s="37">
        <f t="shared" si="12"/>
        <v>3848.2132662685704</v>
      </c>
      <c r="Y65" s="37">
        <f t="shared" si="12"/>
        <v>3733.1800400826955</v>
      </c>
      <c r="Z65" s="37">
        <f t="shared" si="12"/>
        <v>2337.4566534208457</v>
      </c>
      <c r="AA65" s="37">
        <f t="shared" si="12"/>
        <v>1915.13036877888</v>
      </c>
      <c r="AB65" s="37">
        <f t="shared" si="12"/>
        <v>1692.3181740013331</v>
      </c>
      <c r="AC65" s="37">
        <f t="shared" si="12"/>
        <v>1331.6950986711354</v>
      </c>
      <c r="AD65" s="37">
        <f t="shared" si="12"/>
        <v>2006.6710537173235</v>
      </c>
      <c r="AE65" s="37">
        <f t="shared" si="12"/>
        <v>2478.3748329329023</v>
      </c>
      <c r="AF65" s="37">
        <f t="shared" si="12"/>
        <v>2656.5008431963452</v>
      </c>
      <c r="AG65" s="37">
        <f t="shared" si="12"/>
        <v>2729.7607534505241</v>
      </c>
      <c r="AH65" s="37">
        <f t="shared" si="12"/>
        <v>5227.549458891599</v>
      </c>
      <c r="AI65" s="37">
        <f t="shared" si="12"/>
        <v>6191.1881534224867</v>
      </c>
      <c r="AJ65" s="37">
        <f t="shared" si="12"/>
        <v>4752.7042578801347</v>
      </c>
      <c r="AK65" s="37">
        <f t="shared" si="12"/>
        <v>3235.029688142552</v>
      </c>
      <c r="AL65" s="37">
        <f t="shared" si="12"/>
        <v>3083.7148581016527</v>
      </c>
      <c r="AM65" s="37">
        <f t="shared" si="12"/>
        <v>2046.1375298449784</v>
      </c>
      <c r="AN65" s="37">
        <f t="shared" si="12"/>
        <v>1429.932000326135</v>
      </c>
      <c r="AO65" s="37">
        <f t="shared" si="12"/>
        <v>958.18833097582353</v>
      </c>
      <c r="AP65" s="37">
        <f t="shared" si="12"/>
        <v>2187.7616702190167</v>
      </c>
      <c r="AQ65" s="37">
        <f t="shared" si="12"/>
        <v>3252.4128888533155</v>
      </c>
      <c r="AR65" s="37">
        <f t="shared" si="12"/>
        <v>4992.7978349168006</v>
      </c>
      <c r="AS65" s="37">
        <f t="shared" si="12"/>
        <v>5832.0512365089817</v>
      </c>
      <c r="AT65" s="37">
        <f t="shared" si="12"/>
        <v>5199.409335508567</v>
      </c>
      <c r="AU65" s="37">
        <f t="shared" si="12"/>
        <v>3890.0850322027813</v>
      </c>
      <c r="AV65" s="12">
        <f t="shared" si="12"/>
        <v>3506.7973547716792</v>
      </c>
      <c r="AW65" s="12">
        <f t="shared" ref="AW65:AX65" si="13">AW$1*AW9</f>
        <v>2990.6043387455384</v>
      </c>
      <c r="AX65" s="12">
        <f t="shared" si="13"/>
        <v>1729.6048746431304</v>
      </c>
      <c r="AY65" s="12">
        <f t="shared" ref="AY65" si="14">AY$1*AY9</f>
        <v>1326.8315289855996</v>
      </c>
    </row>
    <row r="66" spans="3:51">
      <c r="C66" s="32" t="s">
        <v>112</v>
      </c>
      <c r="D66" s="37">
        <f t="shared" ref="D66:AV66" si="15">D$1*D10</f>
        <v>3374.0859506574384</v>
      </c>
      <c r="E66" s="37">
        <f t="shared" si="15"/>
        <v>2590.8196931144225</v>
      </c>
      <c r="F66" s="37">
        <f t="shared" si="15"/>
        <v>2640.8698433214226</v>
      </c>
      <c r="G66" s="37">
        <f t="shared" si="15"/>
        <v>8193.5760092549717</v>
      </c>
      <c r="H66" s="37">
        <f t="shared" si="15"/>
        <v>12401.40952950776</v>
      </c>
      <c r="I66" s="37">
        <f t="shared" si="15"/>
        <v>15140.364957664671</v>
      </c>
      <c r="J66" s="37">
        <f t="shared" si="15"/>
        <v>14663.131150528314</v>
      </c>
      <c r="K66" s="37">
        <f t="shared" si="15"/>
        <v>11479.828407238834</v>
      </c>
      <c r="L66" s="37">
        <f t="shared" si="15"/>
        <v>11004.02350642957</v>
      </c>
      <c r="M66" s="37">
        <f t="shared" si="15"/>
        <v>7724.7246157055588</v>
      </c>
      <c r="N66" s="37">
        <f t="shared" si="15"/>
        <v>5934.5161877714754</v>
      </c>
      <c r="O66" s="37">
        <f t="shared" si="15"/>
        <v>4089.6373730471628</v>
      </c>
      <c r="P66" s="37">
        <f t="shared" si="15"/>
        <v>1423.3155904697321</v>
      </c>
      <c r="Q66" s="37">
        <f t="shared" si="15"/>
        <v>675.07937423819794</v>
      </c>
      <c r="R66" s="37">
        <f t="shared" si="15"/>
        <v>2337.2737900120133</v>
      </c>
      <c r="S66" s="37">
        <f t="shared" si="15"/>
        <v>5777.7354547100522</v>
      </c>
      <c r="T66" s="37">
        <f t="shared" si="15"/>
        <v>9778.383528165492</v>
      </c>
      <c r="U66" s="37">
        <f t="shared" si="15"/>
        <v>13311.101512631416</v>
      </c>
      <c r="V66" s="37">
        <f t="shared" si="15"/>
        <v>13815.334984239096</v>
      </c>
      <c r="W66" s="37">
        <f t="shared" si="15"/>
        <v>10014.64883930705</v>
      </c>
      <c r="X66" s="37">
        <f t="shared" si="15"/>
        <v>9031.8354187547466</v>
      </c>
      <c r="Y66" s="37">
        <f t="shared" si="15"/>
        <v>8548.0996631624275</v>
      </c>
      <c r="Z66" s="37">
        <f t="shared" si="15"/>
        <v>5208.6669529945339</v>
      </c>
      <c r="AA66" s="37">
        <f t="shared" si="15"/>
        <v>3017.0991541175372</v>
      </c>
      <c r="AB66" s="37">
        <f t="shared" si="15"/>
        <v>2044.6207062905305</v>
      </c>
      <c r="AC66" s="37">
        <f t="shared" si="15"/>
        <v>1145.7949867016509</v>
      </c>
      <c r="AD66" s="37">
        <f t="shared" si="15"/>
        <v>2225.9740616649765</v>
      </c>
      <c r="AE66" s="37">
        <f t="shared" si="15"/>
        <v>8267.3055552499445</v>
      </c>
      <c r="AF66" s="37">
        <f t="shared" si="15"/>
        <v>11235.664326676453</v>
      </c>
      <c r="AG66" s="37">
        <f t="shared" si="15"/>
        <v>13936.240546204295</v>
      </c>
      <c r="AH66" s="37">
        <f t="shared" si="15"/>
        <v>12430.99575094803</v>
      </c>
      <c r="AI66" s="37">
        <f t="shared" si="15"/>
        <v>14525.336729266508</v>
      </c>
      <c r="AJ66" s="37">
        <f t="shared" si="15"/>
        <v>10080.474980941572</v>
      </c>
      <c r="AK66" s="37">
        <f t="shared" si="15"/>
        <v>7158.0624847361269</v>
      </c>
      <c r="AL66" s="37">
        <f t="shared" si="15"/>
        <v>4507.1588695393466</v>
      </c>
      <c r="AM66" s="37">
        <f t="shared" si="15"/>
        <v>1073.6412284778789</v>
      </c>
      <c r="AN66" s="37">
        <f t="shared" si="15"/>
        <v>645.36957824115393</v>
      </c>
      <c r="AO66" s="37">
        <f t="shared" si="15"/>
        <v>188.53738565564015</v>
      </c>
      <c r="AP66" s="37">
        <f t="shared" si="15"/>
        <v>2723.3477593174662</v>
      </c>
      <c r="AQ66" s="37">
        <f t="shared" si="15"/>
        <v>7104.0560649599965</v>
      </c>
      <c r="AR66" s="37">
        <f t="shared" si="15"/>
        <v>13337.06567043967</v>
      </c>
      <c r="AS66" s="37">
        <f t="shared" si="15"/>
        <v>15054.801159804178</v>
      </c>
      <c r="AT66" s="37">
        <f t="shared" si="15"/>
        <v>14183.84413168892</v>
      </c>
      <c r="AU66" s="37">
        <f t="shared" si="15"/>
        <v>10561.026779841242</v>
      </c>
      <c r="AV66" s="12">
        <f t="shared" si="15"/>
        <v>9421.6094617456638</v>
      </c>
      <c r="AW66" s="12">
        <f t="shared" ref="AW66:AX66" si="16">AW$1*AW10</f>
        <v>8164.3144986404459</v>
      </c>
      <c r="AX66" s="12">
        <f t="shared" si="16"/>
        <v>4404.867699040331</v>
      </c>
      <c r="AY66" s="12">
        <f t="shared" ref="AY66" si="17">AY$1*AY10</f>
        <v>2596.6873511382882</v>
      </c>
    </row>
    <row r="67" spans="3:51">
      <c r="C67" t="s">
        <v>50</v>
      </c>
      <c r="D67" s="37">
        <f t="shared" ref="D67:AV67" si="18">D$1*D11</f>
        <v>208.03162425251958</v>
      </c>
      <c r="E67" s="37">
        <f t="shared" si="18"/>
        <v>170.01090107774004</v>
      </c>
      <c r="F67" s="37">
        <f t="shared" si="18"/>
        <v>200.2748013710289</v>
      </c>
      <c r="G67" s="37">
        <f t="shared" si="18"/>
        <v>568.28226637277839</v>
      </c>
      <c r="H67" s="37">
        <f t="shared" si="18"/>
        <v>766.56877879083845</v>
      </c>
      <c r="I67" s="37">
        <f t="shared" si="18"/>
        <v>963.89804386964397</v>
      </c>
      <c r="J67" s="37">
        <f t="shared" si="18"/>
        <v>1001.8928437226515</v>
      </c>
      <c r="K67" s="37">
        <f t="shared" si="18"/>
        <v>747.45792678819066</v>
      </c>
      <c r="L67" s="37">
        <f t="shared" si="18"/>
        <v>764.36596751827051</v>
      </c>
      <c r="M67" s="37">
        <f t="shared" si="18"/>
        <v>556.25979454696005</v>
      </c>
      <c r="N67" s="37">
        <f t="shared" si="18"/>
        <v>408.82862346188648</v>
      </c>
      <c r="O67" s="37">
        <f t="shared" si="18"/>
        <v>314.93120213152952</v>
      </c>
      <c r="P67" s="37">
        <f t="shared" si="18"/>
        <v>128.87452135207135</v>
      </c>
      <c r="Q67" s="37">
        <f t="shared" si="18"/>
        <v>93.493585036763861</v>
      </c>
      <c r="R67" s="37">
        <f t="shared" si="18"/>
        <v>183.61662196888912</v>
      </c>
      <c r="S67" s="37">
        <f t="shared" si="18"/>
        <v>348.88757601485298</v>
      </c>
      <c r="T67" s="37">
        <f t="shared" si="18"/>
        <v>591.01586081640187</v>
      </c>
      <c r="U67" s="37">
        <f t="shared" si="18"/>
        <v>813.51188026499801</v>
      </c>
      <c r="V67" s="37">
        <f t="shared" si="18"/>
        <v>870.24630775872754</v>
      </c>
      <c r="W67" s="37">
        <f t="shared" si="18"/>
        <v>621.49638389078382</v>
      </c>
      <c r="X67" s="37">
        <f t="shared" si="18"/>
        <v>578.09415144153547</v>
      </c>
      <c r="Y67" s="37">
        <f t="shared" si="18"/>
        <v>498.13284775896165</v>
      </c>
      <c r="Z67" s="37">
        <f t="shared" si="18"/>
        <v>315.68034648607949</v>
      </c>
      <c r="AA67" s="37">
        <f t="shared" si="18"/>
        <v>185.12588953892191</v>
      </c>
      <c r="AB67" s="37">
        <f t="shared" si="18"/>
        <v>112.5592766318441</v>
      </c>
      <c r="AC67" s="37">
        <f t="shared" si="18"/>
        <v>64.959012509489042</v>
      </c>
      <c r="AD67" s="37">
        <f t="shared" si="18"/>
        <v>204.97209021923376</v>
      </c>
      <c r="AE67" s="37">
        <f t="shared" si="18"/>
        <v>615.76410790923103</v>
      </c>
      <c r="AF67" s="37">
        <f t="shared" si="18"/>
        <v>727.31825241932893</v>
      </c>
      <c r="AG67" s="37">
        <f t="shared" si="18"/>
        <v>919.49408313743709</v>
      </c>
      <c r="AH67" s="37">
        <f t="shared" si="18"/>
        <v>803.90388871335347</v>
      </c>
      <c r="AI67" s="37">
        <f t="shared" si="18"/>
        <v>971.24564350189632</v>
      </c>
      <c r="AJ67" s="37">
        <f t="shared" si="18"/>
        <v>703.76811981477147</v>
      </c>
      <c r="AK67" s="37">
        <f t="shared" si="18"/>
        <v>464.05405766119463</v>
      </c>
      <c r="AL67" s="37">
        <f t="shared" si="18"/>
        <v>288.88421621598667</v>
      </c>
      <c r="AM67" s="37">
        <f t="shared" si="18"/>
        <v>158.24643957156945</v>
      </c>
      <c r="AN67" s="37">
        <f t="shared" si="18"/>
        <v>62.417971343095175</v>
      </c>
      <c r="AO67" s="37">
        <f t="shared" si="18"/>
        <v>42.975433495035617</v>
      </c>
      <c r="AP67" s="37">
        <f t="shared" si="18"/>
        <v>194.87570825714153</v>
      </c>
      <c r="AQ67" s="37">
        <f t="shared" si="18"/>
        <v>368.60130893151671</v>
      </c>
      <c r="AR67" s="37">
        <f t="shared" si="18"/>
        <v>803.4121448511014</v>
      </c>
      <c r="AS67" s="37">
        <f t="shared" si="18"/>
        <v>885.75850659395826</v>
      </c>
      <c r="AT67" s="37">
        <f t="shared" si="18"/>
        <v>788.62224992039853</v>
      </c>
      <c r="AU67" s="37">
        <f t="shared" si="18"/>
        <v>572.28101295234478</v>
      </c>
      <c r="AV67" s="12">
        <f t="shared" si="18"/>
        <v>540.5288236182563</v>
      </c>
      <c r="AW67" s="12">
        <f t="shared" ref="AW67:AX67" si="19">AW$1*AW11</f>
        <v>460.94573159240088</v>
      </c>
      <c r="AX67" s="12">
        <f t="shared" si="19"/>
        <v>233.93768814463627</v>
      </c>
      <c r="AY67" s="12">
        <f t="shared" ref="AY67" si="20">AY$1*AY11</f>
        <v>123.48453095391189</v>
      </c>
    </row>
    <row r="68" spans="3:51">
      <c r="C68" t="s">
        <v>51</v>
      </c>
      <c r="D68" s="37">
        <f t="shared" ref="D68:AV68" si="21">D$1*D12</f>
        <v>112.05074143376582</v>
      </c>
      <c r="E68" s="37">
        <f t="shared" si="21"/>
        <v>423.4536723859236</v>
      </c>
      <c r="F68" s="37">
        <f t="shared" si="21"/>
        <v>505.96049407855986</v>
      </c>
      <c r="G68" s="37">
        <f t="shared" si="21"/>
        <v>1174.4610335950742</v>
      </c>
      <c r="H68" s="37">
        <f t="shared" si="21"/>
        <v>1413.6451631223881</v>
      </c>
      <c r="I68" s="37">
        <f t="shared" si="21"/>
        <v>1974.0854791346146</v>
      </c>
      <c r="J68" s="37">
        <f t="shared" si="21"/>
        <v>1798.9831762739454</v>
      </c>
      <c r="K68" s="37">
        <f t="shared" si="21"/>
        <v>1524.9387554789334</v>
      </c>
      <c r="L68" s="37">
        <f t="shared" si="21"/>
        <v>1462.6507696420394</v>
      </c>
      <c r="M68" s="37">
        <f t="shared" si="21"/>
        <v>1023.7207299020423</v>
      </c>
      <c r="N68" s="37">
        <f t="shared" si="21"/>
        <v>897.59017576868587</v>
      </c>
      <c r="O68" s="37">
        <f t="shared" si="21"/>
        <v>839.92420780446537</v>
      </c>
      <c r="P68" s="37">
        <f t="shared" si="21"/>
        <v>418.483309183855</v>
      </c>
      <c r="Q68" s="37">
        <f t="shared" si="21"/>
        <v>238.85463597731544</v>
      </c>
      <c r="R68" s="37">
        <f t="shared" si="21"/>
        <v>536.06023275476957</v>
      </c>
      <c r="S68" s="37">
        <f t="shared" si="21"/>
        <v>995.87971791874236</v>
      </c>
      <c r="T68" s="37">
        <f t="shared" si="21"/>
        <v>1371.8470345957357</v>
      </c>
      <c r="U68" s="37">
        <f t="shared" si="21"/>
        <v>1630.1766891267735</v>
      </c>
      <c r="V68" s="37">
        <f t="shared" si="21"/>
        <v>1649.6213162170463</v>
      </c>
      <c r="W68" s="37">
        <f t="shared" si="21"/>
        <v>1307.0416809528406</v>
      </c>
      <c r="X68" s="37">
        <f t="shared" si="21"/>
        <v>1187.6026932159702</v>
      </c>
      <c r="Y68" s="37">
        <f t="shared" si="21"/>
        <v>1254.2732458227624</v>
      </c>
      <c r="Z68" s="37">
        <f t="shared" si="21"/>
        <v>953.32879021661722</v>
      </c>
      <c r="AA68" s="37">
        <f t="shared" si="21"/>
        <v>861.42003000129955</v>
      </c>
      <c r="AB68" s="37">
        <f t="shared" si="21"/>
        <v>211.51248685764111</v>
      </c>
      <c r="AC68" s="37">
        <f t="shared" si="21"/>
        <v>52.94265546203188</v>
      </c>
      <c r="AD68" s="37">
        <f t="shared" si="21"/>
        <v>519.51004147766241</v>
      </c>
      <c r="AE68" s="37">
        <f t="shared" si="21"/>
        <v>1366.9595078964642</v>
      </c>
      <c r="AF68" s="37">
        <f t="shared" si="21"/>
        <v>1352.8937021097393</v>
      </c>
      <c r="AG68" s="37">
        <f t="shared" si="21"/>
        <v>1487.1270198238681</v>
      </c>
      <c r="AH68" s="37">
        <f t="shared" si="21"/>
        <v>1479.5310243933384</v>
      </c>
      <c r="AI68" s="37">
        <f t="shared" si="21"/>
        <v>1729.8343005858096</v>
      </c>
      <c r="AJ68" s="37">
        <f t="shared" si="21"/>
        <v>1485.0558441373139</v>
      </c>
      <c r="AK68" s="37">
        <f t="shared" si="21"/>
        <v>1159.7341097821679</v>
      </c>
      <c r="AL68" s="37">
        <f t="shared" si="21"/>
        <v>988.83337672745415</v>
      </c>
      <c r="AM68" s="37">
        <f t="shared" si="21"/>
        <v>457.91871814486325</v>
      </c>
      <c r="AN68" s="37">
        <f t="shared" si="21"/>
        <v>25.719582287745247</v>
      </c>
      <c r="AO68" s="37">
        <f t="shared" si="21"/>
        <v>23.630187039059177</v>
      </c>
      <c r="AP68" s="37">
        <f t="shared" si="21"/>
        <v>573.43385061946492</v>
      </c>
      <c r="AQ68" s="37">
        <f t="shared" si="21"/>
        <v>1272.8896849640564</v>
      </c>
      <c r="AR68" s="37">
        <f t="shared" si="21"/>
        <v>1696.5206552022137</v>
      </c>
      <c r="AS68" s="37">
        <f t="shared" si="21"/>
        <v>1659.534040177318</v>
      </c>
      <c r="AT68" s="37">
        <f t="shared" si="21"/>
        <v>1627.9610019220793</v>
      </c>
      <c r="AU68" s="37">
        <f t="shared" si="21"/>
        <v>1366.6328243959774</v>
      </c>
      <c r="AV68" s="12">
        <f t="shared" si="21"/>
        <v>1288.0500048698182</v>
      </c>
      <c r="AW68" s="12">
        <f t="shared" ref="AW68:AX68" si="22">AW$1*AW12</f>
        <v>1112.4392629995759</v>
      </c>
      <c r="AX68" s="12">
        <f t="shared" si="22"/>
        <v>668.41622234222223</v>
      </c>
      <c r="AY68" s="12">
        <f t="shared" ref="AY68" si="23">AY$1*AY12</f>
        <v>380.59995161280204</v>
      </c>
    </row>
    <row r="69" spans="3:51">
      <c r="C69" s="32" t="s">
        <v>113</v>
      </c>
      <c r="D69" s="37">
        <f t="shared" ref="D69:AV69" si="24">D$1*D13</f>
        <v>794.28928445291365</v>
      </c>
      <c r="E69" s="37">
        <f t="shared" si="24"/>
        <v>591.66619596831913</v>
      </c>
      <c r="F69" s="37">
        <f t="shared" si="24"/>
        <v>501.54136783471552</v>
      </c>
      <c r="G69" s="37">
        <f t="shared" si="24"/>
        <v>2238.4273277946081</v>
      </c>
      <c r="H69" s="37">
        <f t="shared" si="24"/>
        <v>2375.1202426658774</v>
      </c>
      <c r="I69" s="37">
        <f t="shared" si="24"/>
        <v>3377.8809147278334</v>
      </c>
      <c r="J69" s="37">
        <f t="shared" si="24"/>
        <v>3918.7282016836157</v>
      </c>
      <c r="K69" s="37">
        <f t="shared" si="24"/>
        <v>754.96365226382852</v>
      </c>
      <c r="L69" s="37">
        <f t="shared" si="24"/>
        <v>4294.2694384792358</v>
      </c>
      <c r="M69" s="37">
        <f t="shared" si="24"/>
        <v>2756.6453048871831</v>
      </c>
      <c r="N69" s="37">
        <f t="shared" si="24"/>
        <v>967.97529378518482</v>
      </c>
      <c r="O69" s="37">
        <f t="shared" si="24"/>
        <v>799.76375023350465</v>
      </c>
      <c r="P69" s="37">
        <f t="shared" si="24"/>
        <v>420.56715879249441</v>
      </c>
      <c r="Q69" s="37">
        <f t="shared" si="24"/>
        <v>303.84235258288015</v>
      </c>
      <c r="R69" s="37">
        <f t="shared" si="24"/>
        <v>493.99421735387028</v>
      </c>
      <c r="S69" s="37">
        <f t="shared" si="24"/>
        <v>1105.5675265481932</v>
      </c>
      <c r="T69" s="37">
        <f t="shared" si="24"/>
        <v>1976.9401076175225</v>
      </c>
      <c r="U69" s="37">
        <f t="shared" si="24"/>
        <v>3023.0955013460311</v>
      </c>
      <c r="V69" s="37">
        <f t="shared" si="24"/>
        <v>3581.8978338863808</v>
      </c>
      <c r="W69" s="37">
        <f t="shared" si="24"/>
        <v>1959.6593336931633</v>
      </c>
      <c r="X69" s="37">
        <f t="shared" si="24"/>
        <v>1512.7465881126323</v>
      </c>
      <c r="Y69" s="37">
        <f t="shared" si="24"/>
        <v>1399.4093285928013</v>
      </c>
      <c r="Z69" s="37">
        <f t="shared" si="24"/>
        <v>944.10283816927654</v>
      </c>
      <c r="AA69" s="37">
        <f t="shared" si="24"/>
        <v>370.52213452076296</v>
      </c>
      <c r="AB69" s="37">
        <f t="shared" si="24"/>
        <v>357.759510794297</v>
      </c>
      <c r="AC69" s="37">
        <f t="shared" si="24"/>
        <v>258.84646769287144</v>
      </c>
      <c r="AD69" s="37">
        <f t="shared" si="24"/>
        <v>361.01351711872286</v>
      </c>
      <c r="AE69" s="37">
        <f t="shared" si="24"/>
        <v>1320.4699411726258</v>
      </c>
      <c r="AF69" s="37">
        <f t="shared" si="24"/>
        <v>2092.3068611825879</v>
      </c>
      <c r="AG69" s="37">
        <f t="shared" si="24"/>
        <v>3370.3275219560137</v>
      </c>
      <c r="AH69" s="37">
        <f t="shared" si="24"/>
        <v>2526.5084891936508</v>
      </c>
      <c r="AI69" s="37">
        <f t="shared" si="24"/>
        <v>3337.1897044204366</v>
      </c>
      <c r="AJ69" s="37">
        <f t="shared" si="24"/>
        <v>2035.8750370303583</v>
      </c>
      <c r="AK69" s="37">
        <f t="shared" si="24"/>
        <v>1280.5027460228839</v>
      </c>
      <c r="AL69" s="37">
        <f t="shared" si="24"/>
        <v>1194.1517971441513</v>
      </c>
      <c r="AM69" s="37">
        <f t="shared" si="24"/>
        <v>820.44692516336772</v>
      </c>
      <c r="AN69" s="37">
        <f t="shared" si="24"/>
        <v>359.07607868592396</v>
      </c>
      <c r="AO69" s="37">
        <f t="shared" si="24"/>
        <v>216.01141645305293</v>
      </c>
      <c r="AP69" s="37">
        <f t="shared" si="24"/>
        <v>306.24475971153271</v>
      </c>
      <c r="AQ69" s="37">
        <f t="shared" si="24"/>
        <v>1494.3416045985648</v>
      </c>
      <c r="AR69" s="37">
        <f t="shared" si="24"/>
        <v>3322.4279109169543</v>
      </c>
      <c r="AS69" s="37">
        <f t="shared" si="24"/>
        <v>4042.1109963309846</v>
      </c>
      <c r="AT69" s="37">
        <f t="shared" si="24"/>
        <v>3548.2194013355179</v>
      </c>
      <c r="AU69" s="37">
        <f t="shared" si="24"/>
        <v>2342.6561845912834</v>
      </c>
      <c r="AV69" s="12">
        <f t="shared" si="24"/>
        <v>2103.6723302950104</v>
      </c>
      <c r="AW69" s="12">
        <f t="shared" ref="AW69:AX69" si="25">AW$1*AW13</f>
        <v>1656.1270830444294</v>
      </c>
      <c r="AX69" s="12">
        <f t="shared" si="25"/>
        <v>843.49663694409378</v>
      </c>
      <c r="AY69" s="12">
        <f t="shared" ref="AY69" si="26">AY$1*AY13</f>
        <v>267.87502087293302</v>
      </c>
    </row>
    <row r="70" spans="3:51">
      <c r="C70" t="s">
        <v>138</v>
      </c>
      <c r="D70" s="40" t="s">
        <v>115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</row>
    <row r="71" spans="3:51">
      <c r="C71" t="s">
        <v>116</v>
      </c>
      <c r="D71" s="37">
        <f t="shared" ref="D71:AV71" si="27">D$1*D15</f>
        <v>1430.2174167360722</v>
      </c>
      <c r="E71" s="37">
        <f t="shared" si="27"/>
        <v>1132.7851387639216</v>
      </c>
      <c r="F71" s="37">
        <f t="shared" si="27"/>
        <v>701.22695237323182</v>
      </c>
      <c r="G71" s="37">
        <f t="shared" si="27"/>
        <v>2418.9314459397656</v>
      </c>
      <c r="H71" s="37">
        <f t="shared" si="27"/>
        <v>3392.9990748387513</v>
      </c>
      <c r="I71" s="37">
        <f t="shared" si="27"/>
        <v>4814.5708602114564</v>
      </c>
      <c r="J71" s="37">
        <f t="shared" si="27"/>
        <v>4789.8284887166556</v>
      </c>
      <c r="K71" s="37">
        <f t="shared" si="27"/>
        <v>3750.5140073980301</v>
      </c>
      <c r="L71" s="37">
        <f t="shared" si="27"/>
        <v>3463.2472700445396</v>
      </c>
      <c r="M71" s="37">
        <f t="shared" si="27"/>
        <v>2262.3849194829331</v>
      </c>
      <c r="N71" s="37">
        <f t="shared" si="27"/>
        <v>1575.4367656371912</v>
      </c>
      <c r="O71" s="37">
        <f t="shared" si="27"/>
        <v>948.83118590909521</v>
      </c>
      <c r="P71" s="37">
        <f t="shared" si="27"/>
        <v>0</v>
      </c>
      <c r="Q71" s="37">
        <f t="shared" si="27"/>
        <v>36.05709185668227</v>
      </c>
      <c r="R71" s="37">
        <f t="shared" si="27"/>
        <v>321.02203723825005</v>
      </c>
      <c r="S71" s="37">
        <f t="shared" si="27"/>
        <v>1883.9055794223798</v>
      </c>
      <c r="T71" s="37">
        <f t="shared" si="27"/>
        <v>3319.4974587536667</v>
      </c>
      <c r="U71" s="37">
        <f t="shared" si="27"/>
        <v>4163.8926304158203</v>
      </c>
      <c r="V71" s="37">
        <f t="shared" si="27"/>
        <v>4226.9891411245235</v>
      </c>
      <c r="W71" s="37">
        <f t="shared" si="27"/>
        <v>3350.5168365558711</v>
      </c>
      <c r="X71" s="37">
        <f t="shared" si="27"/>
        <v>3093.1282595129728</v>
      </c>
      <c r="Y71" s="37">
        <f t="shared" si="27"/>
        <v>2428.9239835395806</v>
      </c>
      <c r="Z71" s="37">
        <f t="shared" si="27"/>
        <v>1849.1863632211373</v>
      </c>
      <c r="AA71" s="37">
        <f t="shared" si="27"/>
        <v>1242.9591488210197</v>
      </c>
      <c r="AB71" s="37">
        <f t="shared" si="27"/>
        <v>900.47421305475279</v>
      </c>
      <c r="AC71" s="37">
        <f t="shared" si="27"/>
        <v>573.6750223362493</v>
      </c>
      <c r="AD71" s="37">
        <f t="shared" si="27"/>
        <v>674.98051547960506</v>
      </c>
      <c r="AE71" s="37">
        <f t="shared" si="27"/>
        <v>2751.1373738387942</v>
      </c>
      <c r="AF71" s="37">
        <f t="shared" si="27"/>
        <v>3629.6478897585121</v>
      </c>
      <c r="AG71" s="37">
        <f t="shared" si="27"/>
        <v>4740.4644691903013</v>
      </c>
      <c r="AH71" s="37">
        <f t="shared" si="27"/>
        <v>4106.3780246461401</v>
      </c>
      <c r="AI71" s="37">
        <f t="shared" si="27"/>
        <v>4828.7305044153436</v>
      </c>
      <c r="AJ71" s="37">
        <f t="shared" si="27"/>
        <v>3201.7746666148769</v>
      </c>
      <c r="AK71" s="37">
        <f t="shared" si="27"/>
        <v>2105.7741905425764</v>
      </c>
      <c r="AL71" s="37">
        <f t="shared" si="27"/>
        <v>945.76616844154967</v>
      </c>
      <c r="AM71" s="37">
        <f t="shared" si="27"/>
        <v>718.56425241356021</v>
      </c>
      <c r="AN71" s="37">
        <f t="shared" si="27"/>
        <v>451.28270055930318</v>
      </c>
      <c r="AO71" s="37">
        <f t="shared" si="27"/>
        <v>231.19774999015493</v>
      </c>
      <c r="AP71" s="37">
        <f t="shared" si="27"/>
        <v>847.70933091856557</v>
      </c>
      <c r="AQ71" s="37">
        <f t="shared" si="27"/>
        <v>2401.0982929676993</v>
      </c>
      <c r="AR71" s="37">
        <f t="shared" si="27"/>
        <v>3933.2755805506249</v>
      </c>
      <c r="AS71" s="37">
        <f t="shared" si="27"/>
        <v>4357.0244397696297</v>
      </c>
      <c r="AT71" s="37">
        <f t="shared" si="27"/>
        <v>4308.5797836839047</v>
      </c>
      <c r="AU71" s="37">
        <f t="shared" si="27"/>
        <v>3423.4924589717193</v>
      </c>
      <c r="AV71" s="12">
        <f t="shared" si="27"/>
        <v>3105.2694966585045</v>
      </c>
      <c r="AW71" s="12">
        <f t="shared" ref="AW71:AX71" si="28">AW$1*AW15</f>
        <v>2577.1081154825051</v>
      </c>
      <c r="AX71" s="12">
        <f t="shared" si="28"/>
        <v>1674.8489676730289</v>
      </c>
      <c r="AY71" s="12">
        <f t="shared" ref="AY71" si="29">AY$1*AY15</f>
        <v>1436.3787539627717</v>
      </c>
    </row>
    <row r="72" spans="3:51">
      <c r="C72" s="32" t="s">
        <v>102</v>
      </c>
      <c r="D72" s="37">
        <f t="shared" ref="D72:AV72" si="30">D$1*D16</f>
        <v>1420.4294119432921</v>
      </c>
      <c r="E72" s="37">
        <f t="shared" si="30"/>
        <v>2431.6632847764404</v>
      </c>
      <c r="F72" s="37">
        <f t="shared" si="30"/>
        <v>1319.6689397784448</v>
      </c>
      <c r="G72" s="37">
        <f t="shared" si="30"/>
        <v>3352.4632720991003</v>
      </c>
      <c r="H72" s="37">
        <f t="shared" si="30"/>
        <v>1026.757200642314</v>
      </c>
      <c r="I72" s="37">
        <f t="shared" si="30"/>
        <v>3359.9815597964775</v>
      </c>
      <c r="J72" s="37">
        <f t="shared" si="30"/>
        <v>5187.2026114087303</v>
      </c>
      <c r="K72" s="37">
        <f t="shared" si="30"/>
        <v>4271.4215672786995</v>
      </c>
      <c r="L72" s="37">
        <f t="shared" si="30"/>
        <v>2787.3409336490026</v>
      </c>
      <c r="M72" s="37">
        <f t="shared" si="30"/>
        <v>2882.6072856123201</v>
      </c>
      <c r="N72" s="37">
        <f t="shared" si="30"/>
        <v>2104.5965929064255</v>
      </c>
      <c r="O72" s="37">
        <f t="shared" si="30"/>
        <v>2221.4224144881082</v>
      </c>
      <c r="P72" s="37">
        <f t="shared" si="30"/>
        <v>1204.2798427171997</v>
      </c>
      <c r="Q72" s="37">
        <f t="shared" si="30"/>
        <v>957.58952064408811</v>
      </c>
      <c r="R72" s="37">
        <f t="shared" si="30"/>
        <v>1275.6442407520897</v>
      </c>
      <c r="S72" s="37">
        <f t="shared" si="30"/>
        <v>2619.3204173750901</v>
      </c>
      <c r="T72" s="37">
        <f t="shared" si="30"/>
        <v>4175.7665963271811</v>
      </c>
      <c r="U72" s="37">
        <f t="shared" si="30"/>
        <v>5156.6147200298037</v>
      </c>
      <c r="V72" s="37">
        <f t="shared" si="30"/>
        <v>4992.8258746458378</v>
      </c>
      <c r="W72" s="37">
        <f t="shared" si="30"/>
        <v>3971.3938917133305</v>
      </c>
      <c r="X72" s="37">
        <f t="shared" si="30"/>
        <v>3571.0828480794462</v>
      </c>
      <c r="Y72" s="37">
        <f t="shared" si="30"/>
        <v>3194.689080385418</v>
      </c>
      <c r="Z72" s="37">
        <f t="shared" si="30"/>
        <v>2091.470441508945</v>
      </c>
      <c r="AA72" s="37">
        <f t="shared" si="30"/>
        <v>1777.1815040293582</v>
      </c>
      <c r="AB72" s="37">
        <f t="shared" si="30"/>
        <v>1667.7981505850876</v>
      </c>
      <c r="AC72" s="37">
        <f t="shared" si="30"/>
        <v>1240.3707851104614</v>
      </c>
      <c r="AD72" s="37">
        <f t="shared" si="30"/>
        <v>1694.8736763671184</v>
      </c>
      <c r="AE72" s="37">
        <f t="shared" si="30"/>
        <v>3594.06506065659</v>
      </c>
      <c r="AF72" s="37">
        <f t="shared" si="30"/>
        <v>4519.5194478036256</v>
      </c>
      <c r="AG72" s="37">
        <f t="shared" si="30"/>
        <v>5250.1870415296762</v>
      </c>
      <c r="AH72" s="37">
        <f t="shared" si="30"/>
        <v>4662.4794908683398</v>
      </c>
      <c r="AI72" s="37">
        <f t="shared" si="30"/>
        <v>5220.422819319615</v>
      </c>
      <c r="AJ72" s="37">
        <f t="shared" si="30"/>
        <v>3461.6265920488609</v>
      </c>
      <c r="AK72" s="37">
        <f t="shared" si="30"/>
        <v>2877.5361918702242</v>
      </c>
      <c r="AL72" s="37">
        <f t="shared" si="30"/>
        <v>1647.2565014165289</v>
      </c>
      <c r="AM72" s="37">
        <f t="shared" si="30"/>
        <v>1440.4483602027478</v>
      </c>
      <c r="AN72" s="37">
        <f t="shared" si="30"/>
        <v>1234.3096251942695</v>
      </c>
      <c r="AO72" s="37">
        <f t="shared" si="30"/>
        <v>745.83171678481165</v>
      </c>
      <c r="AP72" s="37">
        <f t="shared" si="30"/>
        <v>1181.5749038252222</v>
      </c>
      <c r="AQ72" s="37">
        <f t="shared" si="30"/>
        <v>2539.893394356232</v>
      </c>
      <c r="AR72" s="37">
        <f t="shared" si="30"/>
        <v>4599.6373331298619</v>
      </c>
      <c r="AS72" s="37">
        <f t="shared" si="30"/>
        <v>4926.9070955448651</v>
      </c>
      <c r="AT72" s="37">
        <f t="shared" si="30"/>
        <v>4938.6645709914392</v>
      </c>
      <c r="AU72" s="37">
        <f t="shared" si="30"/>
        <v>3725.2986187911947</v>
      </c>
      <c r="AV72" s="12">
        <f t="shared" si="30"/>
        <v>3474.0912452410721</v>
      </c>
      <c r="AW72" s="12">
        <f t="shared" ref="AW72:AX72" si="31">AW$1*AW16</f>
        <v>3004.0465809471989</v>
      </c>
      <c r="AX72" s="12">
        <f t="shared" si="31"/>
        <v>1816.852127188876</v>
      </c>
      <c r="AY72" s="12">
        <f t="shared" ref="AY72" si="32">AY$1*AY16</f>
        <v>871.63911578528769</v>
      </c>
    </row>
    <row r="73" spans="3:51">
      <c r="C73" t="s">
        <v>117</v>
      </c>
      <c r="D73" s="37">
        <f t="shared" ref="D73:AV73" si="33">D$1*D17</f>
        <v>77.244888569887436</v>
      </c>
      <c r="E73" s="37">
        <f t="shared" si="33"/>
        <v>112.28041436647599</v>
      </c>
      <c r="F73" s="37">
        <f t="shared" si="33"/>
        <v>298.70995462741456</v>
      </c>
      <c r="G73" s="37">
        <f t="shared" si="33"/>
        <v>741.97272586228905</v>
      </c>
      <c r="H73" s="37">
        <f t="shared" si="33"/>
        <v>850.82710685066934</v>
      </c>
      <c r="I73" s="37">
        <f t="shared" si="33"/>
        <v>967.71202893531529</v>
      </c>
      <c r="J73" s="37">
        <f t="shared" si="33"/>
        <v>1035.8489439357181</v>
      </c>
      <c r="K73" s="37">
        <f t="shared" si="33"/>
        <v>879.95287339528193</v>
      </c>
      <c r="L73" s="37">
        <f t="shared" si="33"/>
        <v>839.11771019085847</v>
      </c>
      <c r="M73" s="37">
        <f t="shared" si="33"/>
        <v>705.56332013093402</v>
      </c>
      <c r="N73" s="37">
        <f t="shared" si="33"/>
        <v>628.21524598235158</v>
      </c>
      <c r="O73" s="37">
        <f t="shared" si="33"/>
        <v>523.42050303801943</v>
      </c>
      <c r="P73" s="37">
        <f t="shared" si="33"/>
        <v>315.15724711139251</v>
      </c>
      <c r="Q73" s="37">
        <f t="shared" si="33"/>
        <v>245.46242842607734</v>
      </c>
      <c r="R73" s="37">
        <f t="shared" si="33"/>
        <v>203.05910441549455</v>
      </c>
      <c r="S73" s="37">
        <f t="shared" si="33"/>
        <v>320.50279894495867</v>
      </c>
      <c r="T73" s="37">
        <f t="shared" si="33"/>
        <v>512.9662335804087</v>
      </c>
      <c r="U73" s="37">
        <f t="shared" si="33"/>
        <v>545.96111581801324</v>
      </c>
      <c r="V73" s="37">
        <f t="shared" si="33"/>
        <v>1003.0003337812237</v>
      </c>
      <c r="W73" s="37">
        <f t="shared" si="33"/>
        <v>801.99509825260736</v>
      </c>
      <c r="X73" s="37">
        <f t="shared" si="33"/>
        <v>819.80856074368296</v>
      </c>
      <c r="Y73" s="37">
        <f t="shared" si="33"/>
        <v>963.04790698853174</v>
      </c>
      <c r="Z73" s="37">
        <f t="shared" si="33"/>
        <v>836.15332281281167</v>
      </c>
      <c r="AA73" s="37">
        <f t="shared" si="33"/>
        <v>594.63125126281147</v>
      </c>
      <c r="AB73" s="37">
        <f t="shared" si="33"/>
        <v>412.64580059858372</v>
      </c>
      <c r="AC73" s="37">
        <f t="shared" si="33"/>
        <v>250.20175906402434</v>
      </c>
      <c r="AD73" s="37">
        <f t="shared" si="33"/>
        <v>226.71911513388667</v>
      </c>
      <c r="AE73" s="37">
        <f t="shared" si="33"/>
        <v>471.12633790505021</v>
      </c>
      <c r="AF73" s="37">
        <f t="shared" si="33"/>
        <v>604.31193185426332</v>
      </c>
      <c r="AG73" s="37">
        <f t="shared" si="33"/>
        <v>583.44831287265458</v>
      </c>
      <c r="AH73" s="37">
        <f t="shared" si="33"/>
        <v>1252.3338706765139</v>
      </c>
      <c r="AI73" s="37">
        <f t="shared" si="33"/>
        <v>1305.0594750502476</v>
      </c>
      <c r="AJ73" s="37">
        <f t="shared" si="33"/>
        <v>1307.5251997923215</v>
      </c>
      <c r="AK73" s="37">
        <f t="shared" si="33"/>
        <v>1098.6531376690741</v>
      </c>
      <c r="AL73" s="37">
        <f t="shared" si="33"/>
        <v>1218.9287131158708</v>
      </c>
      <c r="AM73" s="37">
        <f t="shared" si="33"/>
        <v>878.90515185433105</v>
      </c>
      <c r="AN73" s="37">
        <f t="shared" si="33"/>
        <v>587.14121169042369</v>
      </c>
      <c r="AO73" s="37">
        <f t="shared" si="33"/>
        <v>439.45909523271752</v>
      </c>
      <c r="AP73" s="37">
        <f t="shared" si="33"/>
        <v>273.81567026019661</v>
      </c>
      <c r="AQ73" s="37">
        <f t="shared" si="33"/>
        <v>502.20282800361412</v>
      </c>
      <c r="AR73" s="37">
        <f t="shared" si="33"/>
        <v>693.42872315984857</v>
      </c>
      <c r="AS73" s="37">
        <f t="shared" si="33"/>
        <v>720.29489918930221</v>
      </c>
      <c r="AT73" s="37">
        <f t="shared" si="33"/>
        <v>1135.7205700805032</v>
      </c>
      <c r="AU73" s="37">
        <f t="shared" si="33"/>
        <v>1163.4139668242046</v>
      </c>
      <c r="AV73" s="12">
        <f t="shared" si="33"/>
        <v>1007.0298926110274</v>
      </c>
      <c r="AW73" s="12">
        <f t="shared" ref="AW73:AX73" si="34">AW$1*AW17</f>
        <v>225.8377022003688</v>
      </c>
      <c r="AX73" s="12">
        <f t="shared" si="34"/>
        <v>792.12201525788794</v>
      </c>
      <c r="AY73" s="12">
        <f t="shared" ref="AY73" si="35">AY$1*AY17</f>
        <v>614.12853753074876</v>
      </c>
    </row>
    <row r="74" spans="3:51">
      <c r="C74" t="s">
        <v>56</v>
      </c>
      <c r="D74" s="37">
        <f t="shared" ref="D74:AV74" si="36">D$1*D18</f>
        <v>5467.6233041340747</v>
      </c>
      <c r="E74" s="37">
        <f t="shared" si="36"/>
        <v>5148.7547691711188</v>
      </c>
      <c r="F74" s="37">
        <f t="shared" si="36"/>
        <v>4594.8307032996681</v>
      </c>
      <c r="G74" s="37">
        <f t="shared" si="36"/>
        <v>5252.3387593040934</v>
      </c>
      <c r="H74" s="37">
        <f t="shared" si="36"/>
        <v>5655.4162636396186</v>
      </c>
      <c r="I74" s="37">
        <f t="shared" si="36"/>
        <v>7344.3053047869553</v>
      </c>
      <c r="J74" s="37">
        <f t="shared" si="36"/>
        <v>6554.9997670506191</v>
      </c>
      <c r="K74" s="37">
        <f t="shared" si="36"/>
        <v>5114.2325116674119</v>
      </c>
      <c r="L74" s="37">
        <f t="shared" si="36"/>
        <v>5189.1205498475638</v>
      </c>
      <c r="M74" s="37">
        <f t="shared" si="36"/>
        <v>4526.7786563460422</v>
      </c>
      <c r="N74" s="37">
        <f t="shared" si="36"/>
        <v>4396.2631075213249</v>
      </c>
      <c r="O74" s="37">
        <f t="shared" si="36"/>
        <v>4438.3765743134954</v>
      </c>
      <c r="P74" s="37">
        <f t="shared" si="36"/>
        <v>3977.1427475108317</v>
      </c>
      <c r="Q74" s="37">
        <f t="shared" si="36"/>
        <v>3397.3898094177093</v>
      </c>
      <c r="R74" s="37">
        <f t="shared" si="36"/>
        <v>3772.1752569533965</v>
      </c>
      <c r="S74" s="37">
        <f t="shared" si="36"/>
        <v>4596.6702286712862</v>
      </c>
      <c r="T74" s="37">
        <f t="shared" si="36"/>
        <v>6046.6167458323471</v>
      </c>
      <c r="U74" s="37">
        <f t="shared" si="36"/>
        <v>6808.7493047412772</v>
      </c>
      <c r="V74" s="37">
        <f t="shared" si="36"/>
        <v>6647.8425181440516</v>
      </c>
      <c r="W74" s="37">
        <f t="shared" si="36"/>
        <v>5781.1240612142728</v>
      </c>
      <c r="X74" s="37">
        <f t="shared" si="36"/>
        <v>5426.7616057409668</v>
      </c>
      <c r="Y74" s="37">
        <f t="shared" si="36"/>
        <v>5954.5167703460638</v>
      </c>
      <c r="Z74" s="37">
        <f t="shared" si="36"/>
        <v>5733.6647593062671</v>
      </c>
      <c r="AA74" s="37">
        <f t="shared" si="36"/>
        <v>5692.9421504103148</v>
      </c>
      <c r="AB74" s="37">
        <f t="shared" si="36"/>
        <v>6859.785779476576</v>
      </c>
      <c r="AC74" s="37">
        <f t="shared" si="36"/>
        <v>5354.2059625340335</v>
      </c>
      <c r="AD74" s="37">
        <f t="shared" si="36"/>
        <v>4861.0929697118563</v>
      </c>
      <c r="AE74" s="37">
        <f t="shared" si="36"/>
        <v>6613.1557098781204</v>
      </c>
      <c r="AF74" s="37">
        <f t="shared" si="36"/>
        <v>7098.366327099352</v>
      </c>
      <c r="AG74" s="37">
        <f t="shared" si="36"/>
        <v>6918.5066821086584</v>
      </c>
      <c r="AH74" s="37">
        <f t="shared" si="36"/>
        <v>6970.2108906724534</v>
      </c>
      <c r="AI74" s="37">
        <f t="shared" si="36"/>
        <v>7514.2003930347628</v>
      </c>
      <c r="AJ74" s="37">
        <f t="shared" si="36"/>
        <v>7200.3648673920661</v>
      </c>
      <c r="AK74" s="37">
        <f t="shared" si="36"/>
        <v>3473.4159762818399</v>
      </c>
      <c r="AL74" s="37">
        <f t="shared" si="36"/>
        <v>0</v>
      </c>
      <c r="AM74" s="37">
        <f t="shared" si="36"/>
        <v>5533.0922927122192</v>
      </c>
      <c r="AN74" s="37">
        <f t="shared" si="36"/>
        <v>7151.5025985706925</v>
      </c>
      <c r="AO74" s="37">
        <f t="shared" si="36"/>
        <v>4997.1859273560267</v>
      </c>
      <c r="AP74" s="37">
        <f t="shared" si="36"/>
        <v>7608.8495544631351</v>
      </c>
      <c r="AQ74" s="37">
        <f t="shared" si="36"/>
        <v>7313.0398427917062</v>
      </c>
      <c r="AR74" s="37">
        <f t="shared" si="36"/>
        <v>7444.0273075711129</v>
      </c>
      <c r="AS74" s="37">
        <f t="shared" si="36"/>
        <v>8176.7505879181172</v>
      </c>
      <c r="AT74" s="37">
        <f t="shared" si="36"/>
        <v>0</v>
      </c>
      <c r="AU74" s="37">
        <f t="shared" si="36"/>
        <v>6051.4448932721716</v>
      </c>
      <c r="AV74" s="12">
        <f t="shared" si="36"/>
        <v>6471.2001011532229</v>
      </c>
      <c r="AW74" s="12">
        <f t="shared" ref="AW74:AX74" si="37">AW$1*AW18</f>
        <v>5865.3697536576419</v>
      </c>
      <c r="AX74" s="12">
        <f t="shared" si="37"/>
        <v>4690.9513336088266</v>
      </c>
      <c r="AY74" s="12">
        <f t="shared" ref="AY74" si="38">AY$1*AY18</f>
        <v>4963.1304075408398</v>
      </c>
    </row>
    <row r="75" spans="3:51">
      <c r="C75" t="s">
        <v>89</v>
      </c>
      <c r="D75" s="37">
        <f t="shared" ref="D75:AV75" si="39">D$1*D19</f>
        <v>74.213528876601075</v>
      </c>
      <c r="E75" s="37">
        <f t="shared" si="39"/>
        <v>59.667596184820731</v>
      </c>
      <c r="F75" s="37">
        <f t="shared" si="39"/>
        <v>203.22088553359185</v>
      </c>
      <c r="G75" s="37">
        <f t="shared" si="39"/>
        <v>548.01204498815275</v>
      </c>
      <c r="H75" s="37">
        <f t="shared" si="39"/>
        <v>830.70193455832384</v>
      </c>
      <c r="I75" s="37">
        <f t="shared" si="39"/>
        <v>1009.2983944571216</v>
      </c>
      <c r="J75" s="37">
        <f t="shared" si="39"/>
        <v>1011.729609824656</v>
      </c>
      <c r="K75" s="37">
        <f t="shared" si="39"/>
        <v>832.9823497248816</v>
      </c>
      <c r="L75" s="37">
        <f t="shared" si="39"/>
        <v>787.79866503669768</v>
      </c>
      <c r="M75" s="37">
        <f t="shared" si="39"/>
        <v>534.20845830548092</v>
      </c>
      <c r="N75" s="37">
        <f t="shared" si="39"/>
        <v>367.23087477728905</v>
      </c>
      <c r="O75" s="37">
        <f t="shared" si="39"/>
        <v>335.81894681991128</v>
      </c>
      <c r="P75" s="37">
        <f t="shared" si="39"/>
        <v>43.344071859697721</v>
      </c>
      <c r="Q75" s="37">
        <f t="shared" si="39"/>
        <v>27.514770356604405</v>
      </c>
      <c r="R75" s="37">
        <f t="shared" si="39"/>
        <v>158.69429897589885</v>
      </c>
      <c r="S75" s="37">
        <f t="shared" si="39"/>
        <v>425.69524137281627</v>
      </c>
      <c r="T75" s="37">
        <f t="shared" si="39"/>
        <v>733.54763439592421</v>
      </c>
      <c r="U75" s="37">
        <f t="shared" si="39"/>
        <v>854.33104513399394</v>
      </c>
      <c r="V75" s="37">
        <f t="shared" si="39"/>
        <v>0</v>
      </c>
      <c r="W75" s="37">
        <f t="shared" si="39"/>
        <v>0</v>
      </c>
      <c r="X75" s="37">
        <f t="shared" si="39"/>
        <v>0</v>
      </c>
      <c r="Y75" s="37">
        <f t="shared" si="39"/>
        <v>0</v>
      </c>
      <c r="Z75" s="37">
        <f t="shared" si="39"/>
        <v>0</v>
      </c>
      <c r="AA75" s="37">
        <f t="shared" si="39"/>
        <v>0</v>
      </c>
      <c r="AB75" s="37">
        <f t="shared" si="39"/>
        <v>0</v>
      </c>
      <c r="AC75" s="37">
        <f t="shared" si="39"/>
        <v>0</v>
      </c>
      <c r="AD75" s="37">
        <f t="shared" si="39"/>
        <v>0</v>
      </c>
      <c r="AE75" s="37">
        <f t="shared" si="39"/>
        <v>0</v>
      </c>
      <c r="AF75" s="37">
        <f t="shared" si="39"/>
        <v>585.37108405509764</v>
      </c>
      <c r="AG75" s="37">
        <f t="shared" si="39"/>
        <v>931.3545712200555</v>
      </c>
      <c r="AH75" s="37">
        <f t="shared" si="39"/>
        <v>652.4720946663349</v>
      </c>
      <c r="AI75" s="37">
        <f t="shared" si="39"/>
        <v>758.64869575879095</v>
      </c>
      <c r="AJ75" s="37">
        <f t="shared" si="39"/>
        <v>463.6842907537241</v>
      </c>
      <c r="AK75" s="37">
        <f t="shared" si="39"/>
        <v>367.34748366957768</v>
      </c>
      <c r="AL75" s="37">
        <f t="shared" si="39"/>
        <v>256.34835309741078</v>
      </c>
      <c r="AM75" s="37">
        <f t="shared" si="39"/>
        <v>268.53941260629966</v>
      </c>
      <c r="AN75" s="37">
        <f t="shared" si="39"/>
        <v>238.00210475226947</v>
      </c>
      <c r="AO75" s="37">
        <f t="shared" si="39"/>
        <v>135.29069752762683</v>
      </c>
      <c r="AP75" s="37">
        <f t="shared" si="39"/>
        <v>200.75419036572472</v>
      </c>
      <c r="AQ75" s="37">
        <f t="shared" si="39"/>
        <v>220.56585879573072</v>
      </c>
      <c r="AR75" s="37">
        <f t="shared" si="39"/>
        <v>563.8149049159</v>
      </c>
      <c r="AS75" s="37">
        <f t="shared" si="39"/>
        <v>649.62498155319417</v>
      </c>
      <c r="AT75" s="37">
        <f t="shared" si="39"/>
        <v>595.88663704916371</v>
      </c>
      <c r="AU75" s="37">
        <f t="shared" si="39"/>
        <v>389.92155127940867</v>
      </c>
      <c r="AV75" s="12">
        <f t="shared" si="39"/>
        <v>322.67101348988291</v>
      </c>
      <c r="AW75" s="12">
        <f t="shared" ref="AW75:AX75" si="40">AW$1*AW19</f>
        <v>279.60934874450152</v>
      </c>
      <c r="AX75" s="12">
        <f t="shared" si="40"/>
        <v>132.46881384692858</v>
      </c>
      <c r="AY75" s="12">
        <f t="shared" ref="AY75" si="41">AY$1*AY19</f>
        <v>108.71098661856804</v>
      </c>
    </row>
    <row r="76" spans="3:51">
      <c r="C76" t="s">
        <v>118</v>
      </c>
      <c r="D76" s="37">
        <f t="shared" ref="D76:AV76" si="42">D$1*D20</f>
        <v>438.26887131851032</v>
      </c>
      <c r="E76" s="37">
        <f t="shared" si="42"/>
        <v>316.835578019075</v>
      </c>
      <c r="F76" s="37">
        <f t="shared" si="42"/>
        <v>288.30379614840962</v>
      </c>
      <c r="G76" s="37">
        <f t="shared" si="42"/>
        <v>612.29288291168029</v>
      </c>
      <c r="H76" s="37">
        <f t="shared" si="42"/>
        <v>1382.5186477824689</v>
      </c>
      <c r="I76" s="37">
        <f t="shared" si="42"/>
        <v>2110.4050696714271</v>
      </c>
      <c r="J76" s="37">
        <f t="shared" si="42"/>
        <v>2096.0118754492787</v>
      </c>
      <c r="K76" s="37">
        <f t="shared" si="42"/>
        <v>1515.5948931521184</v>
      </c>
      <c r="L76" s="37">
        <f t="shared" si="42"/>
        <v>1444.0579544331442</v>
      </c>
      <c r="M76" s="37">
        <f t="shared" si="42"/>
        <v>935.24145529337454</v>
      </c>
      <c r="N76" s="37">
        <f t="shared" si="42"/>
        <v>651.84199957202088</v>
      </c>
      <c r="O76" s="37">
        <f t="shared" si="42"/>
        <v>499.58317192830668</v>
      </c>
      <c r="P76" s="37">
        <f t="shared" si="42"/>
        <v>336.56486567978959</v>
      </c>
      <c r="Q76" s="37">
        <f t="shared" si="42"/>
        <v>232.43609606565471</v>
      </c>
      <c r="R76" s="37">
        <f t="shared" si="42"/>
        <v>310.7869969947223</v>
      </c>
      <c r="S76" s="37">
        <f t="shared" si="42"/>
        <v>851.04115851432823</v>
      </c>
      <c r="T76" s="37">
        <f t="shared" si="42"/>
        <v>1438.2029259993444</v>
      </c>
      <c r="U76" s="37">
        <f t="shared" si="42"/>
        <v>2230.2465638492004</v>
      </c>
      <c r="V76" s="37">
        <f t="shared" si="42"/>
        <v>2289.5670798444453</v>
      </c>
      <c r="W76" s="37">
        <f t="shared" si="42"/>
        <v>1603.1840369373381</v>
      </c>
      <c r="X76" s="37">
        <f t="shared" si="42"/>
        <v>1425.4403487331872</v>
      </c>
      <c r="Y76" s="37">
        <f t="shared" si="42"/>
        <v>1350.8483483743407</v>
      </c>
      <c r="Z76" s="37">
        <f t="shared" si="42"/>
        <v>685.83494486951474</v>
      </c>
      <c r="AA76" s="37">
        <f t="shared" si="42"/>
        <v>451.29082309287378</v>
      </c>
      <c r="AB76" s="37">
        <f t="shared" si="42"/>
        <v>524.59753362352683</v>
      </c>
      <c r="AC76" s="37">
        <f t="shared" si="42"/>
        <v>331.22734779049586</v>
      </c>
      <c r="AD76" s="37">
        <f t="shared" si="42"/>
        <v>593.61972757921274</v>
      </c>
      <c r="AE76" s="37">
        <f t="shared" si="42"/>
        <v>1559.3301288226921</v>
      </c>
      <c r="AF76" s="37">
        <f t="shared" si="42"/>
        <v>2003.3309043657196</v>
      </c>
      <c r="AG76" s="37">
        <f t="shared" si="42"/>
        <v>2595.0525192598029</v>
      </c>
      <c r="AH76" s="37">
        <f t="shared" si="42"/>
        <v>2097.1618484264577</v>
      </c>
      <c r="AI76" s="37">
        <f t="shared" si="42"/>
        <v>2646.8650206728444</v>
      </c>
      <c r="AJ76" s="37">
        <f t="shared" si="42"/>
        <v>1739.1744243996909</v>
      </c>
      <c r="AK76" s="37">
        <f t="shared" si="42"/>
        <v>1193.8793219261277</v>
      </c>
      <c r="AL76" s="37">
        <f t="shared" si="42"/>
        <v>879.66699389539042</v>
      </c>
      <c r="AM76" s="37">
        <f t="shared" si="42"/>
        <v>599.04945889097621</v>
      </c>
      <c r="AN76" s="37">
        <f t="shared" si="42"/>
        <v>443.83553792673217</v>
      </c>
      <c r="AO76" s="37">
        <f t="shared" si="42"/>
        <v>264.78412250167105</v>
      </c>
      <c r="AP76" s="37">
        <f t="shared" si="42"/>
        <v>496.0472573818148</v>
      </c>
      <c r="AQ76" s="37">
        <f t="shared" si="42"/>
        <v>842.51727755775232</v>
      </c>
      <c r="AR76" s="37">
        <f t="shared" si="42"/>
        <v>1425.825248431765</v>
      </c>
      <c r="AS76" s="37">
        <f t="shared" si="42"/>
        <v>1573.0548627388084</v>
      </c>
      <c r="AT76" s="37">
        <f t="shared" si="42"/>
        <v>1390.9613681503868</v>
      </c>
      <c r="AU76" s="37">
        <f t="shared" si="42"/>
        <v>1004.0401773521905</v>
      </c>
      <c r="AV76" s="12">
        <f t="shared" si="42"/>
        <v>881.03454448640662</v>
      </c>
      <c r="AW76" s="12">
        <f t="shared" ref="AW76:AX76" si="43">AW$1*AW20</f>
        <v>704.03074096824685</v>
      </c>
      <c r="AX76" s="12">
        <f t="shared" si="43"/>
        <v>393.35833946906621</v>
      </c>
      <c r="AY76" s="12">
        <f t="shared" ref="AY76" si="44">AY$1*AY20</f>
        <v>334.82983878518951</v>
      </c>
    </row>
    <row r="77" spans="3:51">
      <c r="C77" t="s">
        <v>119</v>
      </c>
      <c r="D77" s="40" t="s">
        <v>140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</row>
    <row r="78" spans="3:51">
      <c r="C78" t="s">
        <v>58</v>
      </c>
      <c r="D78" s="37">
        <f t="shared" ref="D78:AV78" si="45">D$1*D22</f>
        <v>303.50119338806843</v>
      </c>
      <c r="E78" s="37">
        <f t="shared" si="45"/>
        <v>253.76391014663801</v>
      </c>
      <c r="F78" s="37">
        <f t="shared" si="45"/>
        <v>409.38785522974661</v>
      </c>
      <c r="G78" s="37">
        <f t="shared" si="45"/>
        <v>1039.7301599353073</v>
      </c>
      <c r="H78" s="37">
        <f t="shared" si="45"/>
        <v>1565.9875209186055</v>
      </c>
      <c r="I78" s="37">
        <f t="shared" si="45"/>
        <v>2240.6791827148677</v>
      </c>
      <c r="J78" s="37">
        <f t="shared" si="45"/>
        <v>2673.1021534335264</v>
      </c>
      <c r="K78" s="37">
        <f t="shared" si="45"/>
        <v>1611.535424912144</v>
      </c>
      <c r="L78" s="37">
        <f t="shared" si="45"/>
        <v>1570.997045897999</v>
      </c>
      <c r="M78" s="37">
        <f t="shared" si="45"/>
        <v>1051.9811380458841</v>
      </c>
      <c r="N78" s="37">
        <f t="shared" si="45"/>
        <v>725.72958085723451</v>
      </c>
      <c r="O78" s="37">
        <f t="shared" si="45"/>
        <v>694.8943516433817</v>
      </c>
      <c r="P78" s="37">
        <f t="shared" si="45"/>
        <v>297.89787849726014</v>
      </c>
      <c r="Q78" s="37">
        <f t="shared" si="45"/>
        <v>213.74681808758382</v>
      </c>
      <c r="R78" s="37">
        <f t="shared" si="45"/>
        <v>399.06421909514978</v>
      </c>
      <c r="S78" s="37">
        <f t="shared" si="45"/>
        <v>953.17483064183045</v>
      </c>
      <c r="T78" s="37">
        <f t="shared" si="45"/>
        <v>1481.967162331408</v>
      </c>
      <c r="U78" s="37">
        <f t="shared" si="45"/>
        <v>1820.4221485644805</v>
      </c>
      <c r="V78" s="37">
        <f t="shared" si="45"/>
        <v>1280.1912676593081</v>
      </c>
      <c r="W78" s="37">
        <f t="shared" si="45"/>
        <v>835.68090416538553</v>
      </c>
      <c r="X78" s="37">
        <f t="shared" si="45"/>
        <v>771.88229117650121</v>
      </c>
      <c r="Y78" s="37">
        <f t="shared" si="45"/>
        <v>703.36861212819895</v>
      </c>
      <c r="Z78" s="37">
        <f t="shared" si="45"/>
        <v>466.88018481606503</v>
      </c>
      <c r="AA78" s="37">
        <f t="shared" si="45"/>
        <v>294.21431075681892</v>
      </c>
      <c r="AB78" s="37">
        <f t="shared" si="45"/>
        <v>24.301744276041326</v>
      </c>
      <c r="AC78" s="37">
        <f t="shared" si="45"/>
        <v>197.35099339117889</v>
      </c>
      <c r="AD78" s="37">
        <f t="shared" si="45"/>
        <v>615.03046123721072</v>
      </c>
      <c r="AE78" s="37">
        <f t="shared" si="45"/>
        <v>1519.490410723464</v>
      </c>
      <c r="AF78" s="37">
        <f t="shared" si="45"/>
        <v>1974.4935111871871</v>
      </c>
      <c r="AG78" s="37">
        <f t="shared" si="45"/>
        <v>2624.7315809876686</v>
      </c>
      <c r="AH78" s="37">
        <f t="shared" si="45"/>
        <v>1758.8047350227646</v>
      </c>
      <c r="AI78" s="37">
        <f t="shared" si="45"/>
        <v>2144.1611959190968</v>
      </c>
      <c r="AJ78" s="37">
        <f t="shared" si="45"/>
        <v>1382.0945204305362</v>
      </c>
      <c r="AK78" s="37">
        <f t="shared" si="45"/>
        <v>1051.5121202856253</v>
      </c>
      <c r="AL78" s="37">
        <f t="shared" si="45"/>
        <v>875.38595927452513</v>
      </c>
      <c r="AM78" s="37">
        <f t="shared" si="45"/>
        <v>623.54261410671563</v>
      </c>
      <c r="AN78" s="37">
        <f t="shared" si="45"/>
        <v>437.53999838167215</v>
      </c>
      <c r="AO78" s="37">
        <f t="shared" si="45"/>
        <v>279.27730388562742</v>
      </c>
      <c r="AP78" s="37">
        <f t="shared" si="45"/>
        <v>1156.6114866517867</v>
      </c>
      <c r="AQ78" s="37">
        <f t="shared" si="45"/>
        <v>1002.7677092566879</v>
      </c>
      <c r="AR78" s="37">
        <f t="shared" si="45"/>
        <v>1909.0033777727983</v>
      </c>
      <c r="AS78" s="37">
        <f t="shared" si="45"/>
        <v>1873.3259653233958</v>
      </c>
      <c r="AT78" s="37">
        <f t="shared" si="45"/>
        <v>1796.9514840478787</v>
      </c>
      <c r="AU78" s="37">
        <f t="shared" si="45"/>
        <v>1313.9762171502255</v>
      </c>
      <c r="AV78" s="12">
        <f t="shared" si="45"/>
        <v>1193.0596095720314</v>
      </c>
      <c r="AW78" s="12">
        <f t="shared" ref="AW78:AX78" si="46">AW$1*AW22</f>
        <v>1060.0091629381191</v>
      </c>
      <c r="AX78" s="12">
        <f t="shared" si="46"/>
        <v>511.81858956780735</v>
      </c>
      <c r="AY78" s="12">
        <f t="shared" ref="AY78" si="47">AY$1*AY22</f>
        <v>133.35214358544346</v>
      </c>
    </row>
    <row r="79" spans="3:51">
      <c r="C79" t="s">
        <v>59</v>
      </c>
      <c r="D79" s="37">
        <f t="shared" ref="D79:AV79" si="48">D$1*D23</f>
        <v>560.98415528769328</v>
      </c>
      <c r="E79" s="37">
        <f t="shared" si="48"/>
        <v>342.33400179235144</v>
      </c>
      <c r="F79" s="37">
        <f t="shared" si="48"/>
        <v>642.83556427123438</v>
      </c>
      <c r="G79" s="37">
        <f t="shared" si="48"/>
        <v>1699.8343258955067</v>
      </c>
      <c r="H79" s="37">
        <f t="shared" si="48"/>
        <v>2603.4509894211269</v>
      </c>
      <c r="I79" s="37">
        <f t="shared" si="48"/>
        <v>3442.9587018623633</v>
      </c>
      <c r="J79" s="37">
        <f t="shared" si="48"/>
        <v>3498.5577638980076</v>
      </c>
      <c r="K79" s="37">
        <f t="shared" si="48"/>
        <v>2607.0907672522039</v>
      </c>
      <c r="L79" s="37">
        <f t="shared" si="48"/>
        <v>2584.7846710510639</v>
      </c>
      <c r="M79" s="37">
        <f t="shared" si="48"/>
        <v>1425.9042995311936</v>
      </c>
      <c r="N79" s="37">
        <f t="shared" si="48"/>
        <v>1170.0961043437962</v>
      </c>
      <c r="O79" s="37">
        <f t="shared" si="48"/>
        <v>958.73671431801858</v>
      </c>
      <c r="P79" s="37">
        <f t="shared" si="48"/>
        <v>637.00967147649783</v>
      </c>
      <c r="Q79" s="37">
        <f t="shared" si="48"/>
        <v>198.21961491893396</v>
      </c>
      <c r="R79" s="37">
        <f t="shared" si="48"/>
        <v>497.1670798293639</v>
      </c>
      <c r="S79" s="37">
        <f t="shared" si="48"/>
        <v>1271.5402019464977</v>
      </c>
      <c r="T79" s="37">
        <f t="shared" si="48"/>
        <v>2202.9701842378558</v>
      </c>
      <c r="U79" s="37">
        <f t="shared" si="48"/>
        <v>2909.1396534910682</v>
      </c>
      <c r="V79" s="37">
        <f t="shared" si="48"/>
        <v>3199.8287316051674</v>
      </c>
      <c r="W79" s="37">
        <f t="shared" si="48"/>
        <v>862.31203969832404</v>
      </c>
      <c r="X79" s="37">
        <f t="shared" si="48"/>
        <v>2012.4038627450525</v>
      </c>
      <c r="Y79" s="37">
        <f t="shared" si="48"/>
        <v>1826.8334517769097</v>
      </c>
      <c r="Z79" s="37">
        <f t="shared" si="48"/>
        <v>1252.2613893556131</v>
      </c>
      <c r="AA79" s="37">
        <f t="shared" si="48"/>
        <v>835.80385178470544</v>
      </c>
      <c r="AB79" s="37">
        <f t="shared" si="48"/>
        <v>562.72362344581916</v>
      </c>
      <c r="AC79" s="37">
        <f t="shared" si="48"/>
        <v>183.42615610677265</v>
      </c>
      <c r="AD79" s="37">
        <f t="shared" si="48"/>
        <v>796.36510149801461</v>
      </c>
      <c r="AE79" s="37">
        <f t="shared" si="48"/>
        <v>2009.1448893588347</v>
      </c>
      <c r="AF79" s="37">
        <f t="shared" si="48"/>
        <v>2738.1524785052875</v>
      </c>
      <c r="AG79" s="37">
        <f t="shared" si="48"/>
        <v>3579.4730301171121</v>
      </c>
      <c r="AH79" s="37">
        <f t="shared" si="48"/>
        <v>3021.8415613941097</v>
      </c>
      <c r="AI79" s="37">
        <f t="shared" si="48"/>
        <v>3636.5425373622961</v>
      </c>
      <c r="AJ79" s="37">
        <f t="shared" si="48"/>
        <v>2336.6964915031181</v>
      </c>
      <c r="AK79" s="37">
        <f t="shared" si="48"/>
        <v>2154.1847681627873</v>
      </c>
      <c r="AL79" s="37">
        <f t="shared" si="48"/>
        <v>1214.3582805546353</v>
      </c>
      <c r="AM79" s="37">
        <f t="shared" si="48"/>
        <v>968.66002404415246</v>
      </c>
      <c r="AN79" s="37">
        <f t="shared" si="48"/>
        <v>247.82928843236314</v>
      </c>
      <c r="AO79" s="37">
        <f t="shared" si="48"/>
        <v>588.80124718125046</v>
      </c>
      <c r="AP79" s="37">
        <f t="shared" si="48"/>
        <v>878.71228450492902</v>
      </c>
      <c r="AQ79" s="37">
        <f t="shared" si="48"/>
        <v>295.94432015174652</v>
      </c>
      <c r="AR79" s="37">
        <f t="shared" si="48"/>
        <v>3940.6003553837204</v>
      </c>
      <c r="AS79" s="37">
        <f t="shared" si="48"/>
        <v>3250.8746431376239</v>
      </c>
      <c r="AT79" s="37">
        <f t="shared" si="48"/>
        <v>2748.7569830313341</v>
      </c>
      <c r="AU79" s="37">
        <f t="shared" si="48"/>
        <v>2621.3234552410095</v>
      </c>
      <c r="AV79" s="12">
        <f t="shared" si="48"/>
        <v>2023.0594529452419</v>
      </c>
      <c r="AW79" s="12">
        <f t="shared" ref="AW79:AX79" si="49">AW$1*AW23</f>
        <v>1668.926668248401</v>
      </c>
      <c r="AX79" s="12">
        <f t="shared" si="49"/>
        <v>843.70969494786846</v>
      </c>
      <c r="AY79" s="12">
        <f t="shared" ref="AY79" si="50">AY$1*AY23</f>
        <v>498.67680784773893</v>
      </c>
    </row>
    <row r="80" spans="3:51">
      <c r="C80" t="s">
        <v>60</v>
      </c>
      <c r="D80" s="37">
        <f t="shared" ref="D80:AV80" si="51">D$1*D24</f>
        <v>857.40000192277921</v>
      </c>
      <c r="E80" s="37">
        <f t="shared" si="51"/>
        <v>508.49123680863909</v>
      </c>
      <c r="F80" s="37">
        <f t="shared" si="51"/>
        <v>791.90742289691923</v>
      </c>
      <c r="G80" s="37">
        <f t="shared" si="51"/>
        <v>2465.8614150150402</v>
      </c>
      <c r="H80" s="37">
        <f t="shared" si="51"/>
        <v>3653.3441737808644</v>
      </c>
      <c r="I80" s="37">
        <f t="shared" si="51"/>
        <v>4214.646123075102</v>
      </c>
      <c r="J80" s="37">
        <f t="shared" si="51"/>
        <v>4609.9041478985155</v>
      </c>
      <c r="K80" s="37">
        <f t="shared" si="51"/>
        <v>3378.393413748714</v>
      </c>
      <c r="L80" s="37">
        <f t="shared" si="51"/>
        <v>3277.0795198214514</v>
      </c>
      <c r="M80" s="37">
        <f t="shared" si="51"/>
        <v>2175.6405326116901</v>
      </c>
      <c r="N80" s="37">
        <f t="shared" si="51"/>
        <v>1639.2967466051259</v>
      </c>
      <c r="O80" s="37">
        <f t="shared" si="51"/>
        <v>1495.8424585344749</v>
      </c>
      <c r="P80" s="37">
        <f t="shared" si="51"/>
        <v>652.15231196594345</v>
      </c>
      <c r="Q80" s="37">
        <f t="shared" si="51"/>
        <v>435.23364018628791</v>
      </c>
      <c r="R80" s="37">
        <f t="shared" si="51"/>
        <v>936.25030627670753</v>
      </c>
      <c r="S80" s="37">
        <f t="shared" si="51"/>
        <v>2086.9066233389071</v>
      </c>
      <c r="T80" s="37">
        <f t="shared" si="51"/>
        <v>4866.2061474556176</v>
      </c>
      <c r="U80" s="37">
        <f t="shared" si="51"/>
        <v>4902.648911314539</v>
      </c>
      <c r="V80" s="37">
        <f t="shared" si="51"/>
        <v>4852.8077987290471</v>
      </c>
      <c r="W80" s="37">
        <f t="shared" si="51"/>
        <v>3424.9395060103238</v>
      </c>
      <c r="X80" s="37">
        <f t="shared" si="51"/>
        <v>3104.8219442425693</v>
      </c>
      <c r="Y80" s="37">
        <f t="shared" si="51"/>
        <v>2791.1626467908004</v>
      </c>
      <c r="Z80" s="37">
        <f t="shared" si="51"/>
        <v>1790.8924496481307</v>
      </c>
      <c r="AA80" s="37">
        <f t="shared" si="51"/>
        <v>1209.2998961775793</v>
      </c>
      <c r="AB80" s="37">
        <f t="shared" si="51"/>
        <v>656.65641344692506</v>
      </c>
      <c r="AC80" s="37">
        <f t="shared" si="51"/>
        <v>455.70266991150805</v>
      </c>
      <c r="AD80" s="37">
        <f t="shared" si="51"/>
        <v>1201.5132775970908</v>
      </c>
      <c r="AE80" s="37">
        <f t="shared" si="51"/>
        <v>3073.1800429449245</v>
      </c>
      <c r="AF80" s="37">
        <f t="shared" si="51"/>
        <v>3908.558676986218</v>
      </c>
      <c r="AG80" s="37">
        <f t="shared" si="51"/>
        <v>5255.4212475379672</v>
      </c>
      <c r="AH80" s="37">
        <f t="shared" si="51"/>
        <v>4211.7171548913384</v>
      </c>
      <c r="AI80" s="37">
        <f t="shared" si="51"/>
        <v>5353.6486388739631</v>
      </c>
      <c r="AJ80" s="37">
        <f t="shared" si="51"/>
        <v>3802.8203521050214</v>
      </c>
      <c r="AK80" s="37">
        <f t="shared" si="51"/>
        <v>2580.1978512206438</v>
      </c>
      <c r="AL80" s="37">
        <f t="shared" si="51"/>
        <v>2127.3317238003574</v>
      </c>
      <c r="AM80" s="37">
        <f t="shared" si="51"/>
        <v>1510.7555196021442</v>
      </c>
      <c r="AN80" s="37">
        <f t="shared" si="51"/>
        <v>605.44664454077326</v>
      </c>
      <c r="AO80" s="37">
        <f t="shared" si="51"/>
        <v>371.27749875769769</v>
      </c>
      <c r="AP80" s="37">
        <f t="shared" si="51"/>
        <v>1392.4755153646656</v>
      </c>
      <c r="AQ80" s="37">
        <f t="shared" si="51"/>
        <v>2176.6717405172944</v>
      </c>
      <c r="AR80" s="37">
        <f t="shared" si="51"/>
        <v>4327.913887786347</v>
      </c>
      <c r="AS80" s="37">
        <f t="shared" si="51"/>
        <v>4831.6287649170627</v>
      </c>
      <c r="AT80" s="37">
        <f t="shared" si="51"/>
        <v>4570.421470001771</v>
      </c>
      <c r="AU80" s="37">
        <f t="shared" si="51"/>
        <v>3539.6872051268347</v>
      </c>
      <c r="AV80" s="12">
        <f t="shared" si="51"/>
        <v>3175.12667355861</v>
      </c>
      <c r="AW80" s="12">
        <f t="shared" ref="AW80:AX80" si="52">AW$1*AW24</f>
        <v>3118.8679645342913</v>
      </c>
      <c r="AX80" s="12">
        <f t="shared" si="52"/>
        <v>865.12202432722722</v>
      </c>
      <c r="AY80" s="12">
        <f t="shared" ref="AY80" si="53">AY$1*AY24</f>
        <v>760.64241098653451</v>
      </c>
    </row>
    <row r="81" spans="2:51">
      <c r="C81" t="s">
        <v>61</v>
      </c>
      <c r="D81" s="37">
        <f t="shared" ref="D81:AV81" si="54">D$1*D25</f>
        <v>5.6974953271406346</v>
      </c>
      <c r="E81" s="37">
        <f t="shared" si="54"/>
        <v>5.5235880214150512</v>
      </c>
      <c r="F81" s="37">
        <f t="shared" si="54"/>
        <v>94.687144984773028</v>
      </c>
      <c r="G81" s="37">
        <f t="shared" si="54"/>
        <v>674.70092864206299</v>
      </c>
      <c r="H81" s="37">
        <f t="shared" si="54"/>
        <v>1077.416126615002</v>
      </c>
      <c r="I81" s="37">
        <f t="shared" si="54"/>
        <v>1308.5495303790199</v>
      </c>
      <c r="J81" s="37">
        <f t="shared" si="54"/>
        <v>1454.5402235593217</v>
      </c>
      <c r="K81" s="37">
        <f t="shared" si="54"/>
        <v>1008.9839532250451</v>
      </c>
      <c r="L81" s="37">
        <f t="shared" si="54"/>
        <v>1017.4774364187473</v>
      </c>
      <c r="M81" s="37">
        <f t="shared" si="54"/>
        <v>503.80226796008731</v>
      </c>
      <c r="N81" s="37">
        <f t="shared" si="54"/>
        <v>206.06958546752759</v>
      </c>
      <c r="O81" s="37">
        <f t="shared" si="54"/>
        <v>105.24623934481028</v>
      </c>
      <c r="P81" s="37">
        <f t="shared" si="54"/>
        <v>12.040019961027145</v>
      </c>
      <c r="Q81" s="37">
        <f t="shared" si="54"/>
        <v>7.4096379862553894</v>
      </c>
      <c r="R81" s="37">
        <f t="shared" si="54"/>
        <v>82.238548356746037</v>
      </c>
      <c r="S81" s="37">
        <f t="shared" si="54"/>
        <v>400.1072414297995</v>
      </c>
      <c r="T81" s="37">
        <f t="shared" si="54"/>
        <v>774.30343424861098</v>
      </c>
      <c r="U81" s="37">
        <f t="shared" si="54"/>
        <v>1074.1915124628622</v>
      </c>
      <c r="V81" s="37">
        <f t="shared" si="54"/>
        <v>1609.1064048742028</v>
      </c>
      <c r="W81" s="37">
        <f t="shared" si="54"/>
        <v>1226.4257241651471</v>
      </c>
      <c r="X81" s="37">
        <f t="shared" si="54"/>
        <v>988.01726062777209</v>
      </c>
      <c r="Y81" s="37">
        <f t="shared" si="54"/>
        <v>844.73137548937098</v>
      </c>
      <c r="Z81" s="37">
        <f t="shared" si="54"/>
        <v>287.35608606048567</v>
      </c>
      <c r="AA81" s="37">
        <f t="shared" si="54"/>
        <v>99.828747297914433</v>
      </c>
      <c r="AB81" s="37">
        <f t="shared" si="54"/>
        <v>10.550158443191593</v>
      </c>
      <c r="AC81" s="37">
        <f t="shared" si="54"/>
        <v>7.9166587606776639</v>
      </c>
      <c r="AD81" s="37">
        <f t="shared" si="54"/>
        <v>136.40064722388567</v>
      </c>
      <c r="AE81" s="37">
        <f t="shared" si="54"/>
        <v>576.57749994277742</v>
      </c>
      <c r="AF81" s="37">
        <f t="shared" si="54"/>
        <v>885.83992249393964</v>
      </c>
      <c r="AG81" s="37">
        <f t="shared" si="54"/>
        <v>1264.1721170877029</v>
      </c>
      <c r="AH81" s="37">
        <f t="shared" si="54"/>
        <v>978.65378744313239</v>
      </c>
      <c r="AI81" s="37">
        <f t="shared" si="54"/>
        <v>1246.1026970935193</v>
      </c>
      <c r="AJ81" s="37">
        <f t="shared" si="54"/>
        <v>1016.1757093218207</v>
      </c>
      <c r="AK81" s="37">
        <f t="shared" si="54"/>
        <v>548.72960052826193</v>
      </c>
      <c r="AL81" s="37">
        <f t="shared" si="54"/>
        <v>255.49214617323776</v>
      </c>
      <c r="AM81" s="37">
        <f t="shared" si="54"/>
        <v>151.23785600080066</v>
      </c>
      <c r="AN81" s="37">
        <f t="shared" si="54"/>
        <v>20.729215575197664</v>
      </c>
      <c r="AO81" s="37">
        <f t="shared" si="54"/>
        <v>39.257617400890311</v>
      </c>
      <c r="AP81" s="37">
        <f t="shared" si="54"/>
        <v>48.557872759940636</v>
      </c>
      <c r="AQ81" s="37">
        <f t="shared" si="54"/>
        <v>376.89230678007925</v>
      </c>
      <c r="AR81" s="37">
        <f t="shared" si="54"/>
        <v>1471.63721734402</v>
      </c>
      <c r="AS81" s="37">
        <f t="shared" si="54"/>
        <v>1455.641162369194</v>
      </c>
      <c r="AT81" s="37">
        <f t="shared" si="54"/>
        <v>1510.9775181137265</v>
      </c>
      <c r="AU81" s="37">
        <f t="shared" si="54"/>
        <v>1026.115928370896</v>
      </c>
      <c r="AV81" s="12">
        <f t="shared" si="54"/>
        <v>835.816701779661</v>
      </c>
      <c r="AW81" s="12">
        <f t="shared" ref="AW81:AX81" si="55">AW$1*AW25</f>
        <v>659.20541537944246</v>
      </c>
      <c r="AX81" s="12">
        <f t="shared" si="55"/>
        <v>218.91709887851889</v>
      </c>
      <c r="AY81" s="12">
        <f t="shared" ref="AY81" si="56">AY$1*AY25</f>
        <v>161.17100631501549</v>
      </c>
    </row>
    <row r="82" spans="2:51">
      <c r="C82" t="s">
        <v>62</v>
      </c>
      <c r="D82" s="38">
        <f t="shared" ref="D82:AV82" si="57">D$1*D26</f>
        <v>493.63683872841557</v>
      </c>
      <c r="E82" s="38">
        <f t="shared" si="57"/>
        <v>405.53412520017008</v>
      </c>
      <c r="F82" s="38">
        <f t="shared" si="57"/>
        <v>362.25050862873951</v>
      </c>
      <c r="G82" s="38">
        <f t="shared" si="57"/>
        <v>962.83551576971672</v>
      </c>
      <c r="H82" s="38">
        <f t="shared" si="57"/>
        <v>1381.5785852386457</v>
      </c>
      <c r="I82" s="38">
        <f t="shared" si="57"/>
        <v>1421.5169823630047</v>
      </c>
      <c r="J82" s="38">
        <f t="shared" si="57"/>
        <v>1254.7341650112044</v>
      </c>
      <c r="K82" s="38">
        <f t="shared" si="57"/>
        <v>884.24594412991917</v>
      </c>
      <c r="L82" s="38">
        <f t="shared" si="57"/>
        <v>753.00901596025983</v>
      </c>
      <c r="M82" s="38">
        <f t="shared" si="57"/>
        <v>600.54508679175251</v>
      </c>
      <c r="N82" s="38">
        <f t="shared" si="57"/>
        <v>478.30214144954186</v>
      </c>
      <c r="O82" s="38">
        <f t="shared" si="57"/>
        <v>448.17132611025352</v>
      </c>
      <c r="P82" s="38">
        <f t="shared" si="57"/>
        <v>294.23956473987113</v>
      </c>
      <c r="Q82" s="38">
        <f t="shared" si="57"/>
        <v>100.95041816942853</v>
      </c>
      <c r="R82" s="38">
        <f t="shared" si="57"/>
        <v>95.748801478202765</v>
      </c>
      <c r="S82" s="38">
        <f t="shared" si="57"/>
        <v>715.11036700816601</v>
      </c>
      <c r="T82" s="38">
        <f t="shared" si="57"/>
        <v>1256.6750040928084</v>
      </c>
      <c r="U82" s="38">
        <f t="shared" si="57"/>
        <v>1578.6037856509106</v>
      </c>
      <c r="V82" s="38">
        <f t="shared" si="57"/>
        <v>1323.5537128449901</v>
      </c>
      <c r="W82" s="38">
        <f t="shared" si="57"/>
        <v>903.75545410326515</v>
      </c>
      <c r="X82" s="38">
        <f t="shared" si="57"/>
        <v>818.31018351392447</v>
      </c>
      <c r="Y82" s="38">
        <f t="shared" si="57"/>
        <v>497.91410460482444</v>
      </c>
      <c r="Z82" s="38">
        <f t="shared" si="57"/>
        <v>340.67388711809872</v>
      </c>
      <c r="AA82" s="38">
        <f t="shared" si="57"/>
        <v>46.073945612173141</v>
      </c>
      <c r="AB82" s="38">
        <f t="shared" si="57"/>
        <v>498.47679651245244</v>
      </c>
      <c r="AC82" s="38">
        <f t="shared" si="57"/>
        <v>367.27641893286739</v>
      </c>
      <c r="AD82" s="38">
        <f t="shared" si="57"/>
        <v>281.47977849047982</v>
      </c>
      <c r="AE82" s="38">
        <f t="shared" si="57"/>
        <v>1049.251115126018</v>
      </c>
      <c r="AF82" s="38">
        <f t="shared" si="57"/>
        <v>1294.6589663705677</v>
      </c>
      <c r="AG82" s="38">
        <f t="shared" si="57"/>
        <v>1717.09798593285</v>
      </c>
      <c r="AH82" s="38">
        <f t="shared" si="57"/>
        <v>1173.3518083607275</v>
      </c>
      <c r="AI82" s="38">
        <f t="shared" si="57"/>
        <v>1376.9269696527476</v>
      </c>
      <c r="AJ82" s="38">
        <f t="shared" si="57"/>
        <v>1009.8451406948381</v>
      </c>
      <c r="AK82" s="38">
        <f t="shared" si="57"/>
        <v>682.67508038157951</v>
      </c>
      <c r="AL82" s="38">
        <f t="shared" si="57"/>
        <v>716.81643691767647</v>
      </c>
      <c r="AM82" s="38">
        <f t="shared" si="57"/>
        <v>513.02831738027692</v>
      </c>
      <c r="AN82" s="38">
        <f t="shared" si="57"/>
        <v>399.45966162130907</v>
      </c>
      <c r="AO82" s="38">
        <f t="shared" si="57"/>
        <v>242.85530892942415</v>
      </c>
      <c r="AP82" s="38">
        <f t="shared" si="57"/>
        <v>566.18640692395127</v>
      </c>
      <c r="AQ82" s="38">
        <f t="shared" si="57"/>
        <v>912.57937388110213</v>
      </c>
      <c r="AR82" s="38">
        <f t="shared" si="57"/>
        <v>996.04087247934842</v>
      </c>
      <c r="AS82" s="38">
        <f t="shared" si="57"/>
        <v>1304.8869206182785</v>
      </c>
      <c r="AT82" s="38">
        <f t="shared" si="57"/>
        <v>1097.3734744228618</v>
      </c>
      <c r="AU82" s="38">
        <f t="shared" si="57"/>
        <v>923.36675294955421</v>
      </c>
      <c r="AV82" s="12">
        <f t="shared" si="57"/>
        <v>786.81241350645257</v>
      </c>
      <c r="AW82" s="12">
        <f t="shared" ref="AW82:AX82" si="58">AW$1*AW26</f>
        <v>1030.8218242930791</v>
      </c>
      <c r="AX82" s="12">
        <f t="shared" si="58"/>
        <v>496.63820679885896</v>
      </c>
      <c r="AY82" s="12">
        <f t="shared" ref="AY82" si="59">AY$1*AY26</f>
        <v>411.03902786600099</v>
      </c>
    </row>
    <row r="83" spans="2:51">
      <c r="C83" t="s">
        <v>90</v>
      </c>
      <c r="D83" s="37">
        <f t="shared" ref="D83:AV83" si="60">D$1*D27</f>
        <v>285.89739372344161</v>
      </c>
      <c r="E83" s="37">
        <f t="shared" si="60"/>
        <v>248.11186658984118</v>
      </c>
      <c r="F83" s="37">
        <f t="shared" si="60"/>
        <v>204.57608424837079</v>
      </c>
      <c r="G83" s="37">
        <f t="shared" si="60"/>
        <v>1181.6767917510144</v>
      </c>
      <c r="H83" s="37">
        <f t="shared" si="60"/>
        <v>1770.3988985032454</v>
      </c>
      <c r="I83" s="37">
        <f t="shared" si="60"/>
        <v>2407.2854301057282</v>
      </c>
      <c r="J83" s="37">
        <f t="shared" si="60"/>
        <v>2355.2028552798665</v>
      </c>
      <c r="K83" s="37">
        <f t="shared" si="60"/>
        <v>1704.1060391116787</v>
      </c>
      <c r="L83" s="37">
        <f t="shared" si="60"/>
        <v>1621.0730559322658</v>
      </c>
      <c r="M83" s="37">
        <f t="shared" si="60"/>
        <v>977.60924003890796</v>
      </c>
      <c r="N83" s="37">
        <f t="shared" si="60"/>
        <v>647.95570471221436</v>
      </c>
      <c r="O83" s="37">
        <f t="shared" si="60"/>
        <v>547.38811338006701</v>
      </c>
      <c r="P83" s="37">
        <f t="shared" si="60"/>
        <v>185.18476855441367</v>
      </c>
      <c r="Q83" s="37">
        <f t="shared" si="60"/>
        <v>136.96031487970151</v>
      </c>
      <c r="R83" s="37">
        <f t="shared" si="60"/>
        <v>359.09638694417362</v>
      </c>
      <c r="S83" s="37">
        <f t="shared" si="60"/>
        <v>1147.8794240648881</v>
      </c>
      <c r="T83" s="37">
        <f t="shared" si="60"/>
        <v>2581.6926029246629</v>
      </c>
      <c r="U83" s="37">
        <f t="shared" si="60"/>
        <v>3290.4751068120472</v>
      </c>
      <c r="V83" s="37">
        <f t="shared" si="60"/>
        <v>3119.0486925899049</v>
      </c>
      <c r="W83" s="37">
        <f t="shared" si="60"/>
        <v>2315.8249660823258</v>
      </c>
      <c r="X83" s="37">
        <f t="shared" si="60"/>
        <v>2035.0479895307537</v>
      </c>
      <c r="Y83" s="37">
        <f t="shared" si="60"/>
        <v>1858.1137228185307</v>
      </c>
      <c r="Z83" s="37">
        <f t="shared" si="60"/>
        <v>1340.6424841275909</v>
      </c>
      <c r="AA83" s="37">
        <f t="shared" si="60"/>
        <v>1088.180657749778</v>
      </c>
      <c r="AB83" s="37">
        <f t="shared" si="60"/>
        <v>1141.8909421203373</v>
      </c>
      <c r="AC83" s="37">
        <f t="shared" si="60"/>
        <v>933.67094258742179</v>
      </c>
      <c r="AD83" s="37">
        <f t="shared" si="60"/>
        <v>1001.2230011377392</v>
      </c>
      <c r="AE83" s="37">
        <f t="shared" si="60"/>
        <v>2099.2740876816783</v>
      </c>
      <c r="AF83" s="37">
        <f t="shared" si="60"/>
        <v>2700.1319154601938</v>
      </c>
      <c r="AG83" s="37">
        <f t="shared" si="60"/>
        <v>3195.8725493605079</v>
      </c>
      <c r="AH83" s="37">
        <f t="shared" si="60"/>
        <v>2746.3183151542185</v>
      </c>
      <c r="AI83" s="37">
        <f t="shared" si="60"/>
        <v>3102.7987176966071</v>
      </c>
      <c r="AJ83" s="37">
        <f t="shared" si="60"/>
        <v>2454.7675686309017</v>
      </c>
      <c r="AK83" s="37">
        <f t="shared" si="60"/>
        <v>1756.3013816866146</v>
      </c>
      <c r="AL83" s="37">
        <f t="shared" si="60"/>
        <v>1807.1103341596367</v>
      </c>
      <c r="AM83" s="37">
        <f t="shared" si="60"/>
        <v>1450.4817008935324</v>
      </c>
      <c r="AN83" s="37">
        <f t="shared" si="60"/>
        <v>1223.561143044167</v>
      </c>
      <c r="AO83" s="37">
        <f t="shared" si="60"/>
        <v>826.67846337444621</v>
      </c>
      <c r="AP83" s="37">
        <f t="shared" si="60"/>
        <v>1468.0905112545236</v>
      </c>
      <c r="AQ83" s="37">
        <f t="shared" si="60"/>
        <v>1748.7043553876726</v>
      </c>
      <c r="AR83" s="37">
        <f t="shared" si="60"/>
        <v>2717.298705845963</v>
      </c>
      <c r="AS83" s="37">
        <f t="shared" si="60"/>
        <v>3278.1657667012864</v>
      </c>
      <c r="AT83" s="37">
        <f t="shared" si="60"/>
        <v>2958.6561958435627</v>
      </c>
      <c r="AU83" s="37">
        <f t="shared" si="60"/>
        <v>2430.7715760512169</v>
      </c>
      <c r="AV83" s="12">
        <f t="shared" si="60"/>
        <v>2345.2365822308034</v>
      </c>
      <c r="AW83" s="12">
        <f t="shared" ref="AW83:AX83" si="61">AW$1*AW27</f>
        <v>2006.4822562845229</v>
      </c>
      <c r="AX83" s="12">
        <f t="shared" si="61"/>
        <v>1300.7191130446306</v>
      </c>
      <c r="AY83" s="12">
        <f t="shared" ref="AY83" si="62">AY$1*AY27</f>
        <v>1159.2493619212839</v>
      </c>
    </row>
    <row r="84" spans="2:51">
      <c r="C84" t="s">
        <v>120</v>
      </c>
      <c r="D84" s="40" t="s">
        <v>140</v>
      </c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</row>
    <row r="85" spans="2:51">
      <c r="C85" t="s">
        <v>121</v>
      </c>
      <c r="D85" s="37">
        <f t="shared" ref="D85:AV85" si="63">D$1*D29</f>
        <v>340.38882339070966</v>
      </c>
      <c r="E85" s="37">
        <f t="shared" si="63"/>
        <v>237.83542375930156</v>
      </c>
      <c r="F85" s="37">
        <f t="shared" si="63"/>
        <v>413.51237305733474</v>
      </c>
      <c r="G85" s="37">
        <f t="shared" si="63"/>
        <v>1282.4770774408644</v>
      </c>
      <c r="H85" s="37">
        <f t="shared" si="63"/>
        <v>772.57473393193038</v>
      </c>
      <c r="I85" s="37">
        <f t="shared" si="63"/>
        <v>919.86088918753455</v>
      </c>
      <c r="J85" s="37">
        <f t="shared" si="63"/>
        <v>887.494897203047</v>
      </c>
      <c r="K85" s="37">
        <f t="shared" si="63"/>
        <v>769.77086578719604</v>
      </c>
      <c r="L85" s="37">
        <f t="shared" si="63"/>
        <v>750.56511499208023</v>
      </c>
      <c r="M85" s="37">
        <f t="shared" si="63"/>
        <v>546.39832740791348</v>
      </c>
      <c r="N85" s="37">
        <f t="shared" si="63"/>
        <v>436.22460327607934</v>
      </c>
      <c r="O85" s="37">
        <f t="shared" si="63"/>
        <v>378.45578649310289</v>
      </c>
      <c r="P85" s="37">
        <f t="shared" si="63"/>
        <v>262.56505068855353</v>
      </c>
      <c r="Q85" s="37">
        <f t="shared" si="63"/>
        <v>164.38069494348738</v>
      </c>
      <c r="R85" s="37">
        <f t="shared" si="63"/>
        <v>234.48477197922242</v>
      </c>
      <c r="S85" s="37">
        <f t="shared" si="63"/>
        <v>439.49354850932355</v>
      </c>
      <c r="T85" s="37">
        <f t="shared" si="63"/>
        <v>720.66244419180157</v>
      </c>
      <c r="U85" s="37">
        <f t="shared" si="63"/>
        <v>858.32850817633698</v>
      </c>
      <c r="V85" s="37">
        <f t="shared" si="63"/>
        <v>1012.7728701029095</v>
      </c>
      <c r="W85" s="37">
        <f t="shared" si="63"/>
        <v>732.45944861136081</v>
      </c>
      <c r="X85" s="37">
        <f t="shared" si="63"/>
        <v>649.54454711983283</v>
      </c>
      <c r="Y85" s="37">
        <f t="shared" si="63"/>
        <v>612.9183178924626</v>
      </c>
      <c r="Z85" s="37">
        <f t="shared" si="63"/>
        <v>450.24996552054006</v>
      </c>
      <c r="AA85" s="37">
        <f t="shared" si="63"/>
        <v>418.57781449965069</v>
      </c>
      <c r="AB85" s="37">
        <f t="shared" si="63"/>
        <v>365.03548213442906</v>
      </c>
      <c r="AC85" s="37">
        <f t="shared" si="63"/>
        <v>260.54289457015955</v>
      </c>
      <c r="AD85" s="37">
        <f t="shared" si="63"/>
        <v>357.41651386417919</v>
      </c>
      <c r="AE85" s="37">
        <f t="shared" si="63"/>
        <v>685.40939752233783</v>
      </c>
      <c r="AF85" s="37">
        <f t="shared" si="63"/>
        <v>919.66086517322765</v>
      </c>
      <c r="AG85" s="37">
        <f t="shared" si="63"/>
        <v>878.51136375336671</v>
      </c>
      <c r="AH85" s="37">
        <f t="shared" si="63"/>
        <v>833.2553491531919</v>
      </c>
      <c r="AI85" s="37">
        <f t="shared" si="63"/>
        <v>873.38260345070717</v>
      </c>
      <c r="AJ85" s="37">
        <f t="shared" si="63"/>
        <v>823.98920138190772</v>
      </c>
      <c r="AK85" s="37">
        <f t="shared" si="63"/>
        <v>558.52629730110937</v>
      </c>
      <c r="AL85" s="37">
        <f t="shared" si="63"/>
        <v>566.38088034047178</v>
      </c>
      <c r="AM85" s="37">
        <f t="shared" si="63"/>
        <v>393.8086221133043</v>
      </c>
      <c r="AN85" s="37">
        <f t="shared" si="63"/>
        <v>308.4814377079415</v>
      </c>
      <c r="AO85" s="37">
        <f t="shared" si="63"/>
        <v>182.23600244522433</v>
      </c>
      <c r="AP85" s="37">
        <f t="shared" si="63"/>
        <v>257.52583264724734</v>
      </c>
      <c r="AQ85" s="37">
        <f t="shared" si="63"/>
        <v>490.49796432336097</v>
      </c>
      <c r="AR85" s="37">
        <f t="shared" si="63"/>
        <v>715.6433516755892</v>
      </c>
      <c r="AS85" s="37">
        <f t="shared" si="63"/>
        <v>808.55968603477959</v>
      </c>
      <c r="AT85" s="37">
        <f t="shared" si="63"/>
        <v>845.92028280612203</v>
      </c>
      <c r="AU85" s="37">
        <f t="shared" si="63"/>
        <v>632.94242510006336</v>
      </c>
      <c r="AV85" s="12">
        <f t="shared" si="63"/>
        <v>553.9185731576323</v>
      </c>
      <c r="AW85" s="12">
        <f t="shared" ref="AW85:AX85" si="64">AW$1*AW29</f>
        <v>451.4129861266814</v>
      </c>
      <c r="AX85" s="12">
        <f t="shared" si="64"/>
        <v>264.24518918158935</v>
      </c>
      <c r="AY85" s="12">
        <f t="shared" ref="AY85" si="65">AY$1*AY29</f>
        <v>245.74257898187068</v>
      </c>
    </row>
    <row r="86" spans="2:51">
      <c r="C86" t="s">
        <v>137</v>
      </c>
      <c r="D86" s="40" t="s">
        <v>115</v>
      </c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</row>
    <row r="87" spans="2:51">
      <c r="C87" t="s">
        <v>122</v>
      </c>
      <c r="D87" s="40" t="s">
        <v>115</v>
      </c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</row>
    <row r="88" spans="2:51">
      <c r="C88" t="s">
        <v>64</v>
      </c>
      <c r="D88" s="37">
        <f t="shared" ref="D88:AV88" si="66">D$1*D32</f>
        <v>889.17449509337098</v>
      </c>
      <c r="E88" s="37">
        <f t="shared" si="66"/>
        <v>812.28857798646698</v>
      </c>
      <c r="F88" s="37">
        <f t="shared" si="66"/>
        <v>655.62156953675742</v>
      </c>
      <c r="G88" s="37">
        <f t="shared" si="66"/>
        <v>1689.5339688332106</v>
      </c>
      <c r="H88" s="37">
        <f t="shared" si="66"/>
        <v>2869.6453664136939</v>
      </c>
      <c r="I88" s="37">
        <f t="shared" si="66"/>
        <v>3580.8192964661139</v>
      </c>
      <c r="J88" s="37">
        <f t="shared" si="66"/>
        <v>3690.9732362742484</v>
      </c>
      <c r="K88" s="37">
        <f t="shared" si="66"/>
        <v>2561.4437021146505</v>
      </c>
      <c r="L88" s="37">
        <f t="shared" si="66"/>
        <v>2427.0811791632427</v>
      </c>
      <c r="M88" s="37">
        <f t="shared" si="66"/>
        <v>1559.6184210044894</v>
      </c>
      <c r="N88" s="37">
        <f t="shared" si="66"/>
        <v>1401.9928654124851</v>
      </c>
      <c r="O88" s="37">
        <f t="shared" si="66"/>
        <v>1348.7130610258473</v>
      </c>
      <c r="P88" s="37">
        <f t="shared" si="66"/>
        <v>963.66467457298052</v>
      </c>
      <c r="Q88" s="37">
        <f t="shared" si="66"/>
        <v>715.80878558939798</v>
      </c>
      <c r="R88" s="37">
        <f t="shared" si="66"/>
        <v>891.83023161979679</v>
      </c>
      <c r="S88" s="37">
        <f t="shared" si="66"/>
        <v>1647.5877369452355</v>
      </c>
      <c r="T88" s="37">
        <f t="shared" si="66"/>
        <v>3636.9726517565609</v>
      </c>
      <c r="U88" s="37">
        <f t="shared" si="66"/>
        <v>3664.2097501229377</v>
      </c>
      <c r="V88" s="37">
        <f t="shared" si="66"/>
        <v>3626.9588080309491</v>
      </c>
      <c r="W88" s="37">
        <f t="shared" si="66"/>
        <v>2455.9480919969146</v>
      </c>
      <c r="X88" s="37">
        <f t="shared" si="66"/>
        <v>2663.1375981424708</v>
      </c>
      <c r="Y88" s="37">
        <f t="shared" si="66"/>
        <v>2276.9521772027538</v>
      </c>
      <c r="Z88" s="37">
        <f t="shared" si="66"/>
        <v>1560.4787045677292</v>
      </c>
      <c r="AA88" s="37">
        <f t="shared" si="66"/>
        <v>1341.7740632079872</v>
      </c>
      <c r="AB88" s="37">
        <f t="shared" si="66"/>
        <v>836.0091069811823</v>
      </c>
      <c r="AC88" s="37">
        <f t="shared" si="66"/>
        <v>675.81405723963519</v>
      </c>
      <c r="AD88" s="37">
        <f t="shared" si="66"/>
        <v>1533.0085299126538</v>
      </c>
      <c r="AE88" s="37">
        <f t="shared" si="66"/>
        <v>3805.8508646207429</v>
      </c>
      <c r="AF88" s="37">
        <f t="shared" si="66"/>
        <v>3746.6773106189635</v>
      </c>
      <c r="AG88" s="37">
        <f t="shared" si="66"/>
        <v>3416.5444473483763</v>
      </c>
      <c r="AH88" s="37">
        <f t="shared" si="66"/>
        <v>2899.489455005079</v>
      </c>
      <c r="AI88" s="37">
        <f t="shared" si="66"/>
        <v>3614.5083436820587</v>
      </c>
      <c r="AJ88" s="37">
        <f t="shared" si="66"/>
        <v>2269.986631537648</v>
      </c>
      <c r="AK88" s="37">
        <f t="shared" si="66"/>
        <v>1338.0225329231109</v>
      </c>
      <c r="AL88" s="37">
        <f t="shared" si="66"/>
        <v>1082.3311728471508</v>
      </c>
      <c r="AM88" s="37">
        <f t="shared" si="66"/>
        <v>872.90064009827972</v>
      </c>
      <c r="AN88" s="37">
        <f t="shared" si="66"/>
        <v>677.38470007395927</v>
      </c>
      <c r="AO88" s="37">
        <f t="shared" si="66"/>
        <v>395.28576878938185</v>
      </c>
      <c r="AP88" s="37">
        <f t="shared" si="66"/>
        <v>1036.7065570671241</v>
      </c>
      <c r="AQ88" s="37">
        <f t="shared" si="66"/>
        <v>1679.7814801427512</v>
      </c>
      <c r="AR88" s="37">
        <f t="shared" si="66"/>
        <v>2668.3383688036934</v>
      </c>
      <c r="AS88" s="37">
        <f t="shared" si="66"/>
        <v>3101.1515521510782</v>
      </c>
      <c r="AT88" s="37">
        <f t="shared" si="66"/>
        <v>2875.1610893636903</v>
      </c>
      <c r="AU88" s="37">
        <f t="shared" si="66"/>
        <v>1848.7347071245997</v>
      </c>
      <c r="AV88" s="12">
        <f t="shared" si="66"/>
        <v>1666.0360492436812</v>
      </c>
      <c r="AW88" s="12">
        <f t="shared" ref="AW88:AX88" si="67">AW$1*AW32</f>
        <v>1172.8490207823374</v>
      </c>
      <c r="AX88" s="12">
        <f t="shared" si="67"/>
        <v>655.15336160724632</v>
      </c>
      <c r="AY88" s="12">
        <f t="shared" ref="AY88" si="68">AY$1*AY32</f>
        <v>619.20662993458211</v>
      </c>
    </row>
    <row r="89" spans="2:51" ht="15.75">
      <c r="B89" s="41" t="s">
        <v>125</v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12"/>
      <c r="AW89" s="12"/>
      <c r="AX89" s="12"/>
      <c r="AY89" s="12"/>
    </row>
    <row r="90" spans="2:51">
      <c r="C90" t="s">
        <v>65</v>
      </c>
      <c r="D90" s="37">
        <f t="shared" ref="D90:AV90" si="69">D$1*D34</f>
        <v>441.04457417019421</v>
      </c>
      <c r="E90" s="37">
        <f t="shared" si="69"/>
        <v>179.06701632215305</v>
      </c>
      <c r="F90" s="37">
        <f t="shared" si="69"/>
        <v>75.242989511857573</v>
      </c>
      <c r="G90" s="37">
        <f t="shared" si="69"/>
        <v>177.19919074549077</v>
      </c>
      <c r="H90" s="37">
        <f t="shared" si="69"/>
        <v>431.54093331167047</v>
      </c>
      <c r="I90" s="37">
        <f t="shared" si="69"/>
        <v>688.1175852749534</v>
      </c>
      <c r="J90" s="37">
        <f t="shared" si="69"/>
        <v>628.72028842439647</v>
      </c>
      <c r="K90" s="37">
        <f t="shared" si="69"/>
        <v>299.46312867086129</v>
      </c>
      <c r="L90" s="37">
        <f t="shared" si="69"/>
        <v>424.28037592669841</v>
      </c>
      <c r="M90" s="37">
        <f t="shared" si="69"/>
        <v>161.20759475913621</v>
      </c>
      <c r="N90" s="37">
        <f t="shared" si="69"/>
        <v>80.316760436004941</v>
      </c>
      <c r="O90" s="37">
        <f t="shared" si="69"/>
        <v>55.395590939033134</v>
      </c>
      <c r="P90" s="37">
        <f t="shared" si="69"/>
        <v>0</v>
      </c>
      <c r="Q90" s="37">
        <f t="shared" si="69"/>
        <v>11.657201163089686</v>
      </c>
      <c r="R90" s="37">
        <f t="shared" si="69"/>
        <v>60.437912638031783</v>
      </c>
      <c r="S90" s="37">
        <f t="shared" si="69"/>
        <v>96.020498079682298</v>
      </c>
      <c r="T90" s="37">
        <f t="shared" si="69"/>
        <v>125.16231013255532</v>
      </c>
      <c r="U90" s="37">
        <f t="shared" si="69"/>
        <v>188.33118136109201</v>
      </c>
      <c r="V90" s="37">
        <f t="shared" si="69"/>
        <v>91.770520513936972</v>
      </c>
      <c r="W90" s="37">
        <f t="shared" si="69"/>
        <v>145.59386305895214</v>
      </c>
      <c r="X90" s="37">
        <f t="shared" si="69"/>
        <v>198.59444235687619</v>
      </c>
      <c r="Y90" s="37">
        <f t="shared" si="69"/>
        <v>123.80862524166091</v>
      </c>
      <c r="Z90" s="37">
        <f t="shared" si="69"/>
        <v>99.01738343802009</v>
      </c>
      <c r="AA90" s="37">
        <f t="shared" si="69"/>
        <v>42.243037956124923</v>
      </c>
      <c r="AB90" s="37">
        <f t="shared" si="69"/>
        <v>13.46054697924445</v>
      </c>
      <c r="AC90" s="37">
        <f t="shared" si="69"/>
        <v>8.4114499332200179</v>
      </c>
      <c r="AD90" s="37">
        <f t="shared" si="69"/>
        <v>57.666242652207842</v>
      </c>
      <c r="AE90" s="37">
        <f t="shared" si="69"/>
        <v>179.6646601613474</v>
      </c>
      <c r="AF90" s="37">
        <f t="shared" si="69"/>
        <v>363.29515911129454</v>
      </c>
      <c r="AG90" s="37">
        <f t="shared" si="69"/>
        <v>693.69934522656047</v>
      </c>
      <c r="AH90" s="37">
        <f t="shared" si="69"/>
        <v>486.03844306117679</v>
      </c>
      <c r="AI90" s="37">
        <f t="shared" si="69"/>
        <v>768.37496108903201</v>
      </c>
      <c r="AJ90" s="37">
        <f t="shared" si="69"/>
        <v>286.24920216159194</v>
      </c>
      <c r="AK90" s="37">
        <f t="shared" si="69"/>
        <v>99.284652089734593</v>
      </c>
      <c r="AL90" s="37">
        <f t="shared" si="69"/>
        <v>83.565795799289575</v>
      </c>
      <c r="AM90" s="37">
        <f t="shared" si="69"/>
        <v>19.25516117863852</v>
      </c>
      <c r="AN90" s="37">
        <f t="shared" si="69"/>
        <v>55.815332308032225</v>
      </c>
      <c r="AO90" s="37">
        <f t="shared" si="69"/>
        <v>46.504208092868453</v>
      </c>
      <c r="AP90" s="37">
        <f t="shared" si="69"/>
        <v>81.171369389751518</v>
      </c>
      <c r="AQ90" s="37">
        <f t="shared" si="69"/>
        <v>165.18705637212545</v>
      </c>
      <c r="AR90" s="37">
        <f t="shared" si="69"/>
        <v>343.94315510140319</v>
      </c>
      <c r="AS90" s="37">
        <f t="shared" si="69"/>
        <v>162.78433400190093</v>
      </c>
      <c r="AT90" s="37">
        <f t="shared" si="69"/>
        <v>368.24310098966731</v>
      </c>
      <c r="AU90" s="37">
        <f t="shared" si="69"/>
        <v>198.11892132368354</v>
      </c>
      <c r="AV90" s="12">
        <f t="shared" si="69"/>
        <v>155.95765652011005</v>
      </c>
      <c r="AW90" s="12">
        <f t="shared" ref="AW90:AX90" si="70">AW$1*AW34</f>
        <v>141.00965624291757</v>
      </c>
      <c r="AX90" s="12">
        <f t="shared" si="70"/>
        <v>91.082296613690332</v>
      </c>
      <c r="AY90" s="12">
        <f t="shared" ref="AY90" si="71">AY$1*AY34</f>
        <v>69.519282211976588</v>
      </c>
    </row>
    <row r="91" spans="2:51">
      <c r="C91" s="32" t="s">
        <v>128</v>
      </c>
      <c r="D91" s="37">
        <f t="shared" ref="D91:AV91" si="72">D$1*D35</f>
        <v>939.6484601068862</v>
      </c>
      <c r="E91" s="37">
        <f t="shared" si="72"/>
        <v>1979.4998002326961</v>
      </c>
      <c r="F91" s="37">
        <f t="shared" si="72"/>
        <v>2000.0965379639827</v>
      </c>
      <c r="G91" s="37">
        <f t="shared" si="72"/>
        <v>4478.3969550423944</v>
      </c>
      <c r="H91" s="37">
        <f t="shared" si="72"/>
        <v>5908.4497650186622</v>
      </c>
      <c r="I91" s="37">
        <f t="shared" si="72"/>
        <v>7413.2964109406221</v>
      </c>
      <c r="J91" s="37">
        <f t="shared" si="72"/>
        <v>7734.5607071573786</v>
      </c>
      <c r="K91" s="37">
        <f t="shared" si="72"/>
        <v>6264.2172107390643</v>
      </c>
      <c r="L91" s="37">
        <f t="shared" si="72"/>
        <v>5847.0570261829571</v>
      </c>
      <c r="M91" s="37">
        <f t="shared" si="72"/>
        <v>4515.4105761718638</v>
      </c>
      <c r="N91" s="37">
        <f t="shared" si="72"/>
        <v>3604.9942824851273</v>
      </c>
      <c r="O91" s="37">
        <f t="shared" si="72"/>
        <v>2922.4000526000136</v>
      </c>
      <c r="P91" s="37">
        <f t="shared" si="72"/>
        <v>1727.4650177929102</v>
      </c>
      <c r="Q91" s="37">
        <f t="shared" si="72"/>
        <v>1145.6149839386196</v>
      </c>
      <c r="R91" s="37">
        <f t="shared" si="72"/>
        <v>2025.9750410051149</v>
      </c>
      <c r="S91" s="37">
        <f t="shared" si="72"/>
        <v>3833.2221211564311</v>
      </c>
      <c r="T91" s="37">
        <f t="shared" si="72"/>
        <v>5714.1561333850095</v>
      </c>
      <c r="U91" s="37">
        <f t="shared" si="72"/>
        <v>7065.9944968605114</v>
      </c>
      <c r="V91" s="37">
        <f t="shared" si="72"/>
        <v>7230.2381241056628</v>
      </c>
      <c r="W91" s="37">
        <f t="shared" si="72"/>
        <v>5709.1787066931174</v>
      </c>
      <c r="X91" s="37">
        <f t="shared" si="72"/>
        <v>5106.9690580934403</v>
      </c>
      <c r="Y91" s="37">
        <f t="shared" si="72"/>
        <v>5268.3194958176355</v>
      </c>
      <c r="Z91" s="37">
        <f t="shared" si="72"/>
        <v>3791.2198871734745</v>
      </c>
      <c r="AA91" s="37">
        <f t="shared" si="72"/>
        <v>2496.3945710551584</v>
      </c>
      <c r="AB91" s="37">
        <f t="shared" si="72"/>
        <v>1947.1226903327602</v>
      </c>
      <c r="AC91" s="37">
        <f t="shared" si="72"/>
        <v>1469.459097997571</v>
      </c>
      <c r="AD91" s="37">
        <f t="shared" si="72"/>
        <v>2282.6696843913551</v>
      </c>
      <c r="AE91" s="37">
        <f t="shared" si="72"/>
        <v>5189.6724886724687</v>
      </c>
      <c r="AF91" s="37">
        <f t="shared" si="72"/>
        <v>6488.6374449225814</v>
      </c>
      <c r="AG91" s="37">
        <f t="shared" si="72"/>
        <v>7174.9270934723054</v>
      </c>
      <c r="AH91" s="37">
        <f t="shared" si="72"/>
        <v>6721.430086166637</v>
      </c>
      <c r="AI91" s="37">
        <f t="shared" si="72"/>
        <v>7548.182283015728</v>
      </c>
      <c r="AJ91" s="37">
        <f t="shared" si="72"/>
        <v>6244.1503929899691</v>
      </c>
      <c r="AK91" s="37">
        <f t="shared" si="72"/>
        <v>4858.9324368347206</v>
      </c>
      <c r="AL91" s="37">
        <f t="shared" si="72"/>
        <v>3474.4876982942314</v>
      </c>
      <c r="AM91" s="37">
        <f t="shared" si="72"/>
        <v>1251.069054664184</v>
      </c>
      <c r="AN91" s="37">
        <f t="shared" si="72"/>
        <v>0</v>
      </c>
      <c r="AO91" s="37">
        <f t="shared" si="72"/>
        <v>0</v>
      </c>
      <c r="AP91" s="37">
        <f t="shared" si="72"/>
        <v>1615.4551997299654</v>
      </c>
      <c r="AQ91" s="37">
        <f t="shared" si="72"/>
        <v>4011.8303177457042</v>
      </c>
      <c r="AR91" s="37">
        <f t="shared" si="72"/>
        <v>6023.9205237020287</v>
      </c>
      <c r="AS91" s="37">
        <f t="shared" si="72"/>
        <v>7130.1325620824155</v>
      </c>
      <c r="AT91" s="37">
        <f t="shared" si="72"/>
        <v>7236.3931194831257</v>
      </c>
      <c r="AU91" s="37">
        <f t="shared" si="72"/>
        <v>5482.2907572346576</v>
      </c>
      <c r="AV91" s="12">
        <f t="shared" si="72"/>
        <v>4950.2013799118822</v>
      </c>
      <c r="AW91" s="12">
        <f t="shared" ref="AW91:AX91" si="73">AW$1*AW35</f>
        <v>4358.5533130762797</v>
      </c>
      <c r="AX91" s="12">
        <f t="shared" si="73"/>
        <v>2824.4034270394991</v>
      </c>
      <c r="AY91" s="12">
        <f t="shared" ref="AY91" si="74">AY$1*AY35</f>
        <v>1883.1530343531326</v>
      </c>
    </row>
    <row r="92" spans="2:51">
      <c r="C92" t="s">
        <v>91</v>
      </c>
      <c r="D92" s="37">
        <f t="shared" ref="D92:AV92" si="75">D$1*D36</f>
        <v>24.908280853268664</v>
      </c>
      <c r="E92" s="37">
        <f t="shared" si="75"/>
        <v>125.50105806796525</v>
      </c>
      <c r="F92" s="37">
        <f t="shared" si="75"/>
        <v>154.4926534848008</v>
      </c>
      <c r="G92" s="37">
        <f t="shared" si="75"/>
        <v>563.76553225989994</v>
      </c>
      <c r="H92" s="37">
        <f t="shared" si="75"/>
        <v>781.55755379512857</v>
      </c>
      <c r="I92" s="37">
        <f t="shared" si="75"/>
        <v>882.81752219383554</v>
      </c>
      <c r="J92" s="37">
        <f t="shared" si="75"/>
        <v>967.95860298981165</v>
      </c>
      <c r="K92" s="37">
        <f t="shared" si="75"/>
        <v>766.29882951275135</v>
      </c>
      <c r="L92" s="37">
        <f t="shared" si="75"/>
        <v>669.86846341532839</v>
      </c>
      <c r="M92" s="37">
        <f t="shared" si="75"/>
        <v>541.28497407655607</v>
      </c>
      <c r="N92" s="37">
        <f t="shared" si="75"/>
        <v>444.9567719734228</v>
      </c>
      <c r="O92" s="37">
        <f t="shared" si="75"/>
        <v>346.37048795115572</v>
      </c>
      <c r="P92" s="37">
        <f t="shared" si="75"/>
        <v>226.81545295811907</v>
      </c>
      <c r="Q92" s="37">
        <f t="shared" si="75"/>
        <v>164.05032891862248</v>
      </c>
      <c r="R92" s="37">
        <f t="shared" si="75"/>
        <v>235.30357519870458</v>
      </c>
      <c r="S92" s="37">
        <f t="shared" si="75"/>
        <v>490.53855180861802</v>
      </c>
      <c r="T92" s="37">
        <f t="shared" si="75"/>
        <v>778.9012333963376</v>
      </c>
      <c r="U92" s="37">
        <f t="shared" si="75"/>
        <v>932.1408187187559</v>
      </c>
      <c r="V92" s="37">
        <f t="shared" si="75"/>
        <v>897.32285763273615</v>
      </c>
      <c r="W92" s="37">
        <f t="shared" si="75"/>
        <v>711.04099658390055</v>
      </c>
      <c r="X92" s="37">
        <f t="shared" si="75"/>
        <v>608.02205642745196</v>
      </c>
      <c r="Y92" s="37">
        <f t="shared" si="75"/>
        <v>574.58358012991653</v>
      </c>
      <c r="Z92" s="37">
        <f t="shared" si="75"/>
        <v>477.63400153366609</v>
      </c>
      <c r="AA92" s="37">
        <f t="shared" si="75"/>
        <v>354.03045250269179</v>
      </c>
      <c r="AB92" s="37">
        <f t="shared" si="75"/>
        <v>248.3289018387097</v>
      </c>
      <c r="AC92" s="37">
        <f t="shared" si="75"/>
        <v>176.78181750406105</v>
      </c>
      <c r="AD92" s="37">
        <f t="shared" si="75"/>
        <v>206.68494891187365</v>
      </c>
      <c r="AE92" s="37">
        <f t="shared" si="75"/>
        <v>512.09771774343051</v>
      </c>
      <c r="AF92" s="37">
        <f t="shared" si="75"/>
        <v>703.18443405049902</v>
      </c>
      <c r="AG92" s="37">
        <f t="shared" si="75"/>
        <v>966.99171851055132</v>
      </c>
      <c r="AH92" s="37">
        <f t="shared" si="75"/>
        <v>919.02683910516407</v>
      </c>
      <c r="AI92" s="37">
        <f t="shared" si="75"/>
        <v>1061.7239265430881</v>
      </c>
      <c r="AJ92" s="37">
        <f t="shared" si="75"/>
        <v>554.88031238959957</v>
      </c>
      <c r="AK92" s="37">
        <f t="shared" si="75"/>
        <v>503.18355412818175</v>
      </c>
      <c r="AL92" s="37">
        <f t="shared" si="75"/>
        <v>461.92363559135998</v>
      </c>
      <c r="AM92" s="37">
        <f t="shared" si="75"/>
        <v>200.66681381569651</v>
      </c>
      <c r="AN92" s="37">
        <f t="shared" si="75"/>
        <v>0</v>
      </c>
      <c r="AO92" s="37">
        <f t="shared" si="75"/>
        <v>0</v>
      </c>
      <c r="AP92" s="37">
        <f t="shared" si="75"/>
        <v>0</v>
      </c>
      <c r="AQ92" s="37">
        <f t="shared" si="75"/>
        <v>0</v>
      </c>
      <c r="AR92" s="37">
        <f t="shared" si="75"/>
        <v>0</v>
      </c>
      <c r="AS92" s="37">
        <f t="shared" si="75"/>
        <v>0</v>
      </c>
      <c r="AT92" s="37">
        <f t="shared" si="75"/>
        <v>0</v>
      </c>
      <c r="AU92" s="37">
        <f t="shared" si="75"/>
        <v>0</v>
      </c>
      <c r="AV92" s="12">
        <f t="shared" si="75"/>
        <v>0</v>
      </c>
      <c r="AW92" s="12">
        <f t="shared" ref="AW92:AX92" si="76">AW$1*AW36</f>
        <v>0</v>
      </c>
      <c r="AX92" s="12">
        <f t="shared" si="76"/>
        <v>0</v>
      </c>
      <c r="AY92" s="12">
        <f t="shared" ref="AY92" si="77">AY$1*AY36</f>
        <v>0</v>
      </c>
    </row>
    <row r="93" spans="2:51">
      <c r="C93" t="s">
        <v>106</v>
      </c>
      <c r="D93" s="37">
        <f t="shared" ref="D93:AV93" si="78">D$1*D37</f>
        <v>602.98492212238386</v>
      </c>
      <c r="E93" s="37">
        <f t="shared" si="78"/>
        <v>408.93819688778643</v>
      </c>
      <c r="F93" s="37">
        <f t="shared" si="78"/>
        <v>461.35677985735697</v>
      </c>
      <c r="G93" s="37">
        <f t="shared" si="78"/>
        <v>1164.3259229027617</v>
      </c>
      <c r="H93" s="37">
        <f t="shared" si="78"/>
        <v>1577.6860770195149</v>
      </c>
      <c r="I93" s="37">
        <f t="shared" si="78"/>
        <v>1736.2966977286617</v>
      </c>
      <c r="J93" s="37">
        <f t="shared" si="78"/>
        <v>1814.909369010524</v>
      </c>
      <c r="K93" s="37">
        <f t="shared" si="78"/>
        <v>1459.5317191912311</v>
      </c>
      <c r="L93" s="37">
        <f t="shared" si="78"/>
        <v>1331.2072332554419</v>
      </c>
      <c r="M93" s="37">
        <f t="shared" si="78"/>
        <v>1057.6423506627443</v>
      </c>
      <c r="N93" s="37">
        <f t="shared" si="78"/>
        <v>844.47747935132793</v>
      </c>
      <c r="O93" s="37">
        <f t="shared" si="78"/>
        <v>649.72729547443237</v>
      </c>
      <c r="P93" s="37">
        <f t="shared" si="78"/>
        <v>398.98773840080725</v>
      </c>
      <c r="Q93" s="37">
        <f t="shared" si="78"/>
        <v>239.04341656295253</v>
      </c>
      <c r="R93" s="37">
        <f t="shared" si="78"/>
        <v>436.52446638646165</v>
      </c>
      <c r="S93" s="37">
        <f t="shared" si="78"/>
        <v>874.53321306952137</v>
      </c>
      <c r="T93" s="37">
        <f t="shared" si="78"/>
        <v>1384.448410037653</v>
      </c>
      <c r="U93" s="37">
        <f t="shared" si="78"/>
        <v>1695.2058414353119</v>
      </c>
      <c r="V93" s="37">
        <f t="shared" si="78"/>
        <v>1744.7389379146703</v>
      </c>
      <c r="W93" s="37">
        <f t="shared" si="78"/>
        <v>1484.2213094113242</v>
      </c>
      <c r="X93" s="37">
        <f t="shared" si="78"/>
        <v>1293.291801386433</v>
      </c>
      <c r="Y93" s="37">
        <f t="shared" si="78"/>
        <v>1300.8655376539882</v>
      </c>
      <c r="Z93" s="37">
        <f t="shared" si="78"/>
        <v>972.838446775325</v>
      </c>
      <c r="AA93" s="37">
        <f t="shared" si="78"/>
        <v>677.2403845125948</v>
      </c>
      <c r="AB93" s="37">
        <f t="shared" si="78"/>
        <v>483.6338149785829</v>
      </c>
      <c r="AC93" s="37">
        <f t="shared" si="78"/>
        <v>337.80100193998709</v>
      </c>
      <c r="AD93" s="37">
        <f t="shared" si="78"/>
        <v>517.8542780747772</v>
      </c>
      <c r="AE93" s="37">
        <f t="shared" si="78"/>
        <v>1362.5658579123467</v>
      </c>
      <c r="AF93" s="37">
        <f t="shared" si="78"/>
        <v>1653.5865203014241</v>
      </c>
      <c r="AG93" s="37">
        <f t="shared" si="78"/>
        <v>1763.4262774104945</v>
      </c>
      <c r="AH93" s="37">
        <f t="shared" si="78"/>
        <v>1749.4013967707424</v>
      </c>
      <c r="AI93" s="37">
        <f t="shared" si="78"/>
        <v>2055.0638024001</v>
      </c>
      <c r="AJ93" s="37">
        <f t="shared" si="78"/>
        <v>1644.2756173404857</v>
      </c>
      <c r="AK93" s="37">
        <f t="shared" si="78"/>
        <v>1340.5433203968259</v>
      </c>
      <c r="AL93" s="37">
        <f t="shared" si="78"/>
        <v>1247.0653850580459</v>
      </c>
      <c r="AM93" s="37">
        <f t="shared" si="78"/>
        <v>804.36407023255094</v>
      </c>
      <c r="AN93" s="37">
        <f t="shared" si="78"/>
        <v>493.89275479720948</v>
      </c>
      <c r="AO93" s="37">
        <f t="shared" si="78"/>
        <v>248.77860914721501</v>
      </c>
      <c r="AP93" s="37">
        <f t="shared" si="78"/>
        <v>597.67252342334905</v>
      </c>
      <c r="AQ93" s="37">
        <f t="shared" si="78"/>
        <v>1036.1848608905891</v>
      </c>
      <c r="AR93" s="37">
        <f t="shared" si="78"/>
        <v>1644.8617169056461</v>
      </c>
      <c r="AS93" s="37">
        <f t="shared" si="78"/>
        <v>1718.172146977834</v>
      </c>
      <c r="AT93" s="37">
        <f t="shared" si="78"/>
        <v>1764.0438300256726</v>
      </c>
      <c r="AU93" s="37">
        <f t="shared" si="78"/>
        <v>1442.1156331199945</v>
      </c>
      <c r="AV93" s="12">
        <f t="shared" si="78"/>
        <v>1301.6592585000037</v>
      </c>
      <c r="AW93" s="12">
        <f t="shared" ref="AW93:AX93" si="79">AW$1*AW37</f>
        <v>1238.5606987960327</v>
      </c>
      <c r="AX93" s="12">
        <f t="shared" si="79"/>
        <v>904.59101952649303</v>
      </c>
      <c r="AY93" s="12">
        <f t="shared" ref="AY93" si="80">AY$1*AY37</f>
        <v>942.32913169931055</v>
      </c>
    </row>
    <row r="94" spans="2:51">
      <c r="C94" t="s">
        <v>100</v>
      </c>
      <c r="D94" s="37">
        <f t="shared" ref="D94:AV94" si="81">D$1*D38</f>
        <v>304.08555188315978</v>
      </c>
      <c r="E94" s="37">
        <f t="shared" si="81"/>
        <v>499.17821049346253</v>
      </c>
      <c r="F94" s="37">
        <f t="shared" si="81"/>
        <v>40.655961443368625</v>
      </c>
      <c r="G94" s="37">
        <f t="shared" si="81"/>
        <v>693.92458968346057</v>
      </c>
      <c r="H94" s="37">
        <f t="shared" si="81"/>
        <v>1000.7488035965422</v>
      </c>
      <c r="I94" s="37">
        <f t="shared" si="81"/>
        <v>1224.6240781180957</v>
      </c>
      <c r="J94" s="37">
        <f t="shared" si="81"/>
        <v>1354.3509391870566</v>
      </c>
      <c r="K94" s="37">
        <f t="shared" si="81"/>
        <v>1143.9848930725741</v>
      </c>
      <c r="L94" s="37">
        <f t="shared" si="81"/>
        <v>1052.2670854951853</v>
      </c>
      <c r="M94" s="37">
        <f t="shared" si="81"/>
        <v>818.18218795765506</v>
      </c>
      <c r="N94" s="37">
        <f t="shared" si="81"/>
        <v>648.77134684328496</v>
      </c>
      <c r="O94" s="37">
        <f t="shared" si="81"/>
        <v>450.70154260601117</v>
      </c>
      <c r="P94" s="37">
        <f t="shared" si="81"/>
        <v>257.00811839884875</v>
      </c>
      <c r="Q94" s="37">
        <f t="shared" si="81"/>
        <v>174.90521259275459</v>
      </c>
      <c r="R94" s="37">
        <f t="shared" si="81"/>
        <v>261.96585503309461</v>
      </c>
      <c r="S94" s="37">
        <f t="shared" si="81"/>
        <v>661.00877668496162</v>
      </c>
      <c r="T94" s="37">
        <f t="shared" si="81"/>
        <v>988.41329085632015</v>
      </c>
      <c r="U94" s="37">
        <f t="shared" si="81"/>
        <v>1178.407063045637</v>
      </c>
      <c r="V94" s="37">
        <f t="shared" si="81"/>
        <v>1228.7857882859598</v>
      </c>
      <c r="W94" s="37">
        <f t="shared" si="81"/>
        <v>1026.8470398514398</v>
      </c>
      <c r="X94" s="37">
        <f t="shared" si="81"/>
        <v>880.69301857562789</v>
      </c>
      <c r="Y94" s="37">
        <f t="shared" si="81"/>
        <v>912.81518221457759</v>
      </c>
      <c r="Z94" s="37">
        <f t="shared" si="81"/>
        <v>713.63032906309559</v>
      </c>
      <c r="AA94" s="37">
        <f t="shared" si="81"/>
        <v>494.14216079556701</v>
      </c>
      <c r="AB94" s="37">
        <f t="shared" si="81"/>
        <v>333.74880537186095</v>
      </c>
      <c r="AC94" s="37">
        <f t="shared" si="81"/>
        <v>220.67686295388989</v>
      </c>
      <c r="AD94" s="37">
        <f t="shared" si="81"/>
        <v>246.70874702989116</v>
      </c>
      <c r="AE94" s="37">
        <f t="shared" si="81"/>
        <v>865.01468403525109</v>
      </c>
      <c r="AF94" s="37">
        <f t="shared" si="81"/>
        <v>1197.8997131424053</v>
      </c>
      <c r="AG94" s="37">
        <f t="shared" si="81"/>
        <v>1305.7673499408288</v>
      </c>
      <c r="AH94" s="37">
        <f t="shared" si="81"/>
        <v>1329.4037396992021</v>
      </c>
      <c r="AI94" s="37">
        <f t="shared" si="81"/>
        <v>1557.9435744100083</v>
      </c>
      <c r="AJ94" s="37">
        <f t="shared" si="81"/>
        <v>1255.0053691265791</v>
      </c>
      <c r="AK94" s="37">
        <f t="shared" si="81"/>
        <v>1000.2370114452833</v>
      </c>
      <c r="AL94" s="37">
        <f t="shared" si="81"/>
        <v>987.12096287910788</v>
      </c>
      <c r="AM94" s="37">
        <f t="shared" si="81"/>
        <v>597.64774217682248</v>
      </c>
      <c r="AN94" s="37">
        <f t="shared" si="81"/>
        <v>290.66966728777163</v>
      </c>
      <c r="AO94" s="37">
        <f t="shared" si="81"/>
        <v>228.36212754546784</v>
      </c>
      <c r="AP94" s="37">
        <f t="shared" si="81"/>
        <v>482.76027727337339</v>
      </c>
      <c r="AQ94" s="37">
        <f t="shared" si="81"/>
        <v>816.18861263407268</v>
      </c>
      <c r="AR94" s="37">
        <f t="shared" si="81"/>
        <v>1284.2129349919198</v>
      </c>
      <c r="AS94" s="37">
        <f t="shared" si="81"/>
        <v>1422.0943908350187</v>
      </c>
      <c r="AT94" s="37">
        <f t="shared" si="81"/>
        <v>1453.4859107925784</v>
      </c>
      <c r="AU94" s="37">
        <f t="shared" si="81"/>
        <v>1175.2054196700317</v>
      </c>
      <c r="AV94" s="12">
        <f t="shared" si="81"/>
        <v>916.21007503861995</v>
      </c>
      <c r="AW94" s="12">
        <f t="shared" ref="AW94:AX94" si="82">AW$1*AW38</f>
        <v>863.62389539433673</v>
      </c>
      <c r="AX94" s="12">
        <f t="shared" si="82"/>
        <v>542.71200011514088</v>
      </c>
      <c r="AY94" s="12">
        <f t="shared" ref="AY94" si="83">AY$1*AY38</f>
        <v>369.67310372703821</v>
      </c>
    </row>
    <row r="95" spans="2:51">
      <c r="C95" t="s">
        <v>129</v>
      </c>
      <c r="D95" s="40" t="s">
        <v>131</v>
      </c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</row>
    <row r="96" spans="2:51">
      <c r="C96" t="s">
        <v>69</v>
      </c>
      <c r="D96" s="37">
        <f t="shared" ref="D96:AV96" si="84">D$1*D40</f>
        <v>781.03165109552867</v>
      </c>
      <c r="E96" s="37">
        <f t="shared" si="84"/>
        <v>1135.2797452610353</v>
      </c>
      <c r="F96" s="37">
        <f t="shared" si="84"/>
        <v>3020.2895412327471</v>
      </c>
      <c r="G96" s="37">
        <f t="shared" si="84"/>
        <v>7502.1686726075886</v>
      </c>
      <c r="H96" s="37">
        <f t="shared" si="84"/>
        <v>8602.807413712324</v>
      </c>
      <c r="I96" s="37">
        <f t="shared" si="84"/>
        <v>9784.6438481237456</v>
      </c>
      <c r="J96" s="37">
        <f t="shared" si="84"/>
        <v>10473.58376646115</v>
      </c>
      <c r="K96" s="37">
        <f t="shared" si="84"/>
        <v>8897.3012754411866</v>
      </c>
      <c r="L96" s="37">
        <f t="shared" si="84"/>
        <v>8484.4124030409021</v>
      </c>
      <c r="M96" s="37">
        <f t="shared" si="84"/>
        <v>7134.0291257683339</v>
      </c>
      <c r="N96" s="37">
        <f t="shared" si="84"/>
        <v>6351.9541538215562</v>
      </c>
      <c r="O96" s="37">
        <f t="shared" si="84"/>
        <v>5292.362864051086</v>
      </c>
      <c r="P96" s="37">
        <f t="shared" si="84"/>
        <v>3186.5899430151912</v>
      </c>
      <c r="Q96" s="37">
        <f t="shared" si="84"/>
        <v>2481.8978874192262</v>
      </c>
      <c r="R96" s="37">
        <f t="shared" si="84"/>
        <v>2053.1531668677785</v>
      </c>
      <c r="S96" s="37">
        <f t="shared" si="84"/>
        <v>3240.6394115545822</v>
      </c>
      <c r="T96" s="37">
        <f t="shared" si="84"/>
        <v>5186.658583979689</v>
      </c>
      <c r="U96" s="37">
        <f t="shared" si="84"/>
        <v>5520.2735043821349</v>
      </c>
      <c r="V96" s="37">
        <f t="shared" si="84"/>
        <v>5070.7239096717431</v>
      </c>
      <c r="W96" s="37">
        <f t="shared" si="84"/>
        <v>4054.5307744992933</v>
      </c>
      <c r="X96" s="37">
        <f t="shared" si="84"/>
        <v>8289.175447519463</v>
      </c>
      <c r="Y96" s="37">
        <f t="shared" si="84"/>
        <v>9737.4843928840437</v>
      </c>
      <c r="Z96" s="37">
        <f t="shared" si="84"/>
        <v>8454.4391528850974</v>
      </c>
      <c r="AA96" s="37">
        <f t="shared" si="84"/>
        <v>6012.3826516573163</v>
      </c>
      <c r="AB96" s="37">
        <f t="shared" si="84"/>
        <v>4172.3075393856807</v>
      </c>
      <c r="AC96" s="37">
        <f t="shared" si="84"/>
        <v>2529.8177860918013</v>
      </c>
      <c r="AD96" s="37">
        <f t="shared" si="84"/>
        <v>2292.3821641315208</v>
      </c>
      <c r="AE96" s="37">
        <f t="shared" si="84"/>
        <v>4763.610749928841</v>
      </c>
      <c r="AF96" s="37">
        <f t="shared" si="84"/>
        <v>6110.2650887486625</v>
      </c>
      <c r="AG96" s="37">
        <f t="shared" si="84"/>
        <v>5899.3107190457285</v>
      </c>
      <c r="AH96" s="37">
        <f t="shared" si="84"/>
        <v>6331.243457309045</v>
      </c>
      <c r="AI96" s="37">
        <f t="shared" si="84"/>
        <v>6597.8006794206958</v>
      </c>
      <c r="AJ96" s="37">
        <f t="shared" si="84"/>
        <v>13220.53257567792</v>
      </c>
      <c r="AK96" s="37">
        <f t="shared" si="84"/>
        <v>11108.603947542862</v>
      </c>
      <c r="AL96" s="37">
        <f t="shared" si="84"/>
        <v>12324.72365483825</v>
      </c>
      <c r="AM96" s="37">
        <f t="shared" si="84"/>
        <v>8886.7076465271239</v>
      </c>
      <c r="AN96" s="37">
        <f t="shared" si="84"/>
        <v>5936.6500293142844</v>
      </c>
      <c r="AO96" s="37">
        <f t="shared" si="84"/>
        <v>4443.4197406863668</v>
      </c>
      <c r="AP96" s="37">
        <f t="shared" si="84"/>
        <v>1384.2903329821049</v>
      </c>
      <c r="AQ96" s="37">
        <f t="shared" si="84"/>
        <v>698.15391669810083</v>
      </c>
      <c r="AR96" s="37">
        <f t="shared" si="84"/>
        <v>2275.2311965177328</v>
      </c>
      <c r="AS96" s="37">
        <f t="shared" si="84"/>
        <v>3.12782398525612</v>
      </c>
      <c r="AT96" s="37">
        <f t="shared" si="84"/>
        <v>5741.6984376292103</v>
      </c>
      <c r="AU96" s="37">
        <f t="shared" si="84"/>
        <v>5881.7039433890341</v>
      </c>
      <c r="AV96" s="12">
        <f t="shared" si="84"/>
        <v>10182.19113640039</v>
      </c>
      <c r="AW96" s="12">
        <f t="shared" ref="AW96:AX96" si="85">AW$1*AW40</f>
        <v>2283.4701000259515</v>
      </c>
      <c r="AX96" s="12">
        <f t="shared" si="85"/>
        <v>8009.2337098297576</v>
      </c>
      <c r="AY96" s="12">
        <f t="shared" ref="AY96" si="86">AY$1*AY40</f>
        <v>6209.521879477571</v>
      </c>
    </row>
    <row r="97" spans="3:51">
      <c r="C97" t="s">
        <v>70</v>
      </c>
      <c r="D97" s="37">
        <f t="shared" ref="D97:AV97" si="87">D$1*D41</f>
        <v>688.30126240572054</v>
      </c>
      <c r="E97" s="37">
        <f t="shared" si="87"/>
        <v>978.44581300275433</v>
      </c>
      <c r="F97" s="37">
        <f t="shared" si="87"/>
        <v>1646.8021251894343</v>
      </c>
      <c r="G97" s="37">
        <f t="shared" si="87"/>
        <v>1089.9099742869214</v>
      </c>
      <c r="H97" s="37">
        <f t="shared" si="87"/>
        <v>1417.9798959633501</v>
      </c>
      <c r="I97" s="37">
        <f t="shared" si="87"/>
        <v>1726.8728651654644</v>
      </c>
      <c r="J97" s="37">
        <f t="shared" si="87"/>
        <v>1795.0276512805469</v>
      </c>
      <c r="K97" s="37">
        <f t="shared" si="87"/>
        <v>1554.0425889558965</v>
      </c>
      <c r="L97" s="37">
        <f t="shared" si="87"/>
        <v>1472.8097305293741</v>
      </c>
      <c r="M97" s="37">
        <f t="shared" si="87"/>
        <v>1125.9421415887334</v>
      </c>
      <c r="N97" s="37">
        <f t="shared" si="87"/>
        <v>879.2622172940421</v>
      </c>
      <c r="O97" s="37">
        <f t="shared" si="87"/>
        <v>668.56933320879739</v>
      </c>
      <c r="P97" s="37">
        <f t="shared" si="87"/>
        <v>450.94088761033021</v>
      </c>
      <c r="Q97" s="37">
        <f t="shared" si="87"/>
        <v>995.73971724402145</v>
      </c>
      <c r="R97" s="37">
        <f t="shared" si="87"/>
        <v>963.10244610761481</v>
      </c>
      <c r="S97" s="37">
        <f t="shared" si="87"/>
        <v>1002.1723572903945</v>
      </c>
      <c r="T97" s="37">
        <f t="shared" si="87"/>
        <v>1526.125901182937</v>
      </c>
      <c r="U97" s="37">
        <f t="shared" si="87"/>
        <v>1775.6545036509842</v>
      </c>
      <c r="V97" s="37">
        <f t="shared" si="87"/>
        <v>1852.384209818762</v>
      </c>
      <c r="W97" s="37">
        <f t="shared" si="87"/>
        <v>1580.2570033369554</v>
      </c>
      <c r="X97" s="37">
        <f t="shared" si="87"/>
        <v>1406.7646423288131</v>
      </c>
      <c r="Y97" s="37">
        <f t="shared" si="87"/>
        <v>1474.7581423247902</v>
      </c>
      <c r="Z97" s="37">
        <f t="shared" si="87"/>
        <v>1150.1994417419708</v>
      </c>
      <c r="AA97" s="37">
        <f t="shared" si="87"/>
        <v>897.18602743368751</v>
      </c>
      <c r="AB97" s="37">
        <f t="shared" si="87"/>
        <v>817.24655968638342</v>
      </c>
      <c r="AC97" s="37">
        <f t="shared" si="87"/>
        <v>662.78267144393396</v>
      </c>
      <c r="AD97" s="37">
        <f t="shared" si="87"/>
        <v>669.7739960068775</v>
      </c>
      <c r="AE97" s="37">
        <f t="shared" si="87"/>
        <v>1497.8742465380901</v>
      </c>
      <c r="AF97" s="37">
        <f t="shared" si="87"/>
        <v>1771.922863019714</v>
      </c>
      <c r="AG97" s="37">
        <f t="shared" si="87"/>
        <v>1679.5598195665764</v>
      </c>
      <c r="AH97" s="37">
        <f t="shared" si="87"/>
        <v>1673.1234736343663</v>
      </c>
      <c r="AI97" s="37">
        <f t="shared" si="87"/>
        <v>1932.2282759201423</v>
      </c>
      <c r="AJ97" s="37">
        <f t="shared" si="87"/>
        <v>1345.7486953832799</v>
      </c>
      <c r="AK97" s="37">
        <f t="shared" si="87"/>
        <v>1348.7186924990795</v>
      </c>
      <c r="AL97" s="37">
        <f t="shared" si="87"/>
        <v>1558.7640909755471</v>
      </c>
      <c r="AM97" s="37">
        <f t="shared" si="87"/>
        <v>1125.3815433798504</v>
      </c>
      <c r="AN97" s="37">
        <f t="shared" si="87"/>
        <v>1334.284328667273</v>
      </c>
      <c r="AO97" s="37">
        <f t="shared" si="87"/>
        <v>1095.0713880407225</v>
      </c>
      <c r="AP97" s="37">
        <f t="shared" si="87"/>
        <v>914.67732120815413</v>
      </c>
      <c r="AQ97" s="37">
        <f t="shared" si="87"/>
        <v>1184.4772686696208</v>
      </c>
      <c r="AR97" s="37">
        <f t="shared" si="87"/>
        <v>1570.5544463203248</v>
      </c>
      <c r="AS97" s="37">
        <f t="shared" si="87"/>
        <v>1723.8063547543527</v>
      </c>
      <c r="AT97" s="37">
        <f t="shared" si="87"/>
        <v>1769.6303882320306</v>
      </c>
      <c r="AU97" s="37">
        <f t="shared" si="87"/>
        <v>1461.9394073846393</v>
      </c>
      <c r="AV97" s="12">
        <f t="shared" si="87"/>
        <v>1332.1741684441058</v>
      </c>
      <c r="AW97" s="12">
        <f t="shared" ref="AW97:AX97" si="88">AW$1*AW41</f>
        <v>1203.0678239086678</v>
      </c>
      <c r="AX97" s="12">
        <f t="shared" si="88"/>
        <v>885.85043751446949</v>
      </c>
      <c r="AY97" s="12">
        <f t="shared" ref="AY97" si="89">AY$1*AY41</f>
        <v>812.01309084783998</v>
      </c>
    </row>
    <row r="98" spans="3:51">
      <c r="C98" t="s">
        <v>71</v>
      </c>
      <c r="D98" s="37">
        <f t="shared" ref="D98:AV98" si="90">D$1*D42</f>
        <v>703.93285214941409</v>
      </c>
      <c r="E98" s="37">
        <f t="shared" si="90"/>
        <v>471.49604261869644</v>
      </c>
      <c r="F98" s="37">
        <f t="shared" si="90"/>
        <v>425.59131812384288</v>
      </c>
      <c r="G98" s="37">
        <f t="shared" si="90"/>
        <v>880.87331625796958</v>
      </c>
      <c r="H98" s="37">
        <f t="shared" si="90"/>
        <v>1217.4854456446401</v>
      </c>
      <c r="I98" s="37">
        <f t="shared" si="90"/>
        <v>1569.1570258530915</v>
      </c>
      <c r="J98" s="37">
        <f t="shared" si="90"/>
        <v>1428.9334038652155</v>
      </c>
      <c r="K98" s="37">
        <f t="shared" si="90"/>
        <v>1182.5857669472834</v>
      </c>
      <c r="L98" s="37">
        <f t="shared" si="90"/>
        <v>1107.758013360909</v>
      </c>
      <c r="M98" s="37">
        <f t="shared" si="90"/>
        <v>790.65225886115013</v>
      </c>
      <c r="N98" s="37">
        <f t="shared" si="90"/>
        <v>619.02439853365331</v>
      </c>
      <c r="O98" s="37">
        <f t="shared" si="90"/>
        <v>477.61873936938969</v>
      </c>
      <c r="P98" s="37">
        <f t="shared" si="90"/>
        <v>415.28807311727479</v>
      </c>
      <c r="Q98" s="37">
        <f t="shared" si="90"/>
        <v>273.4958734417196</v>
      </c>
      <c r="R98" s="37">
        <f t="shared" si="90"/>
        <v>334.6858159633598</v>
      </c>
      <c r="S98" s="37">
        <f t="shared" si="90"/>
        <v>646.1624968545425</v>
      </c>
      <c r="T98" s="37">
        <f t="shared" si="90"/>
        <v>1012.537545643774</v>
      </c>
      <c r="U98" s="37">
        <f t="shared" si="90"/>
        <v>1406.6565725337882</v>
      </c>
      <c r="V98" s="37">
        <f t="shared" si="90"/>
        <v>1317.3590778184639</v>
      </c>
      <c r="W98" s="37">
        <f t="shared" si="90"/>
        <v>1061.8907240120311</v>
      </c>
      <c r="X98" s="37">
        <f t="shared" si="90"/>
        <v>936.38666957590988</v>
      </c>
      <c r="Y98" s="37">
        <f t="shared" si="90"/>
        <v>896.24538828868401</v>
      </c>
      <c r="Z98" s="37">
        <f t="shared" si="90"/>
        <v>635.70923087982271</v>
      </c>
      <c r="AA98" s="37">
        <f t="shared" si="90"/>
        <v>434.86672993553248</v>
      </c>
      <c r="AB98" s="37">
        <f t="shared" si="90"/>
        <v>456.85824044689662</v>
      </c>
      <c r="AC98" s="37">
        <f t="shared" si="90"/>
        <v>365.01451642981664</v>
      </c>
      <c r="AD98" s="37">
        <f t="shared" si="90"/>
        <v>437.23572894119559</v>
      </c>
      <c r="AE98" s="37">
        <f t="shared" si="90"/>
        <v>889.95161637754006</v>
      </c>
      <c r="AF98" s="37">
        <f t="shared" si="90"/>
        <v>1139.5529875268121</v>
      </c>
      <c r="AG98" s="37">
        <f t="shared" si="90"/>
        <v>1473.2619422061596</v>
      </c>
      <c r="AH98" s="37">
        <f t="shared" si="90"/>
        <v>1344.6230154828218</v>
      </c>
      <c r="AI98" s="37">
        <f t="shared" si="90"/>
        <v>1526.4232700990431</v>
      </c>
      <c r="AJ98" s="37">
        <f t="shared" si="90"/>
        <v>1253.5720328336772</v>
      </c>
      <c r="AK98" s="37">
        <f t="shared" si="90"/>
        <v>834.78168817052642</v>
      </c>
      <c r="AL98" s="37">
        <f t="shared" si="90"/>
        <v>856.63502763513554</v>
      </c>
      <c r="AM98" s="37">
        <f t="shared" si="90"/>
        <v>573.74478347230558</v>
      </c>
      <c r="AN98" s="37">
        <f t="shared" si="90"/>
        <v>536.88668339761944</v>
      </c>
      <c r="AO98" s="37">
        <f t="shared" si="90"/>
        <v>293.26637461275044</v>
      </c>
      <c r="AP98" s="37">
        <f t="shared" si="90"/>
        <v>552.09415529378612</v>
      </c>
      <c r="AQ98" s="37">
        <f t="shared" si="90"/>
        <v>823.6568397037704</v>
      </c>
      <c r="AR98" s="37">
        <f t="shared" si="90"/>
        <v>1139.837767886959</v>
      </c>
      <c r="AS98" s="37">
        <f t="shared" si="90"/>
        <v>1585.4311120068983</v>
      </c>
      <c r="AT98" s="37">
        <f t="shared" si="90"/>
        <v>1391.4130418330449</v>
      </c>
      <c r="AU98" s="37">
        <f t="shared" si="90"/>
        <v>1385.9604448150196</v>
      </c>
      <c r="AV98" s="12">
        <f t="shared" si="90"/>
        <v>973.8847748988012</v>
      </c>
      <c r="AW98" s="12">
        <f t="shared" ref="AW98:AX98" si="91">AW$1*AW42</f>
        <v>828.65264377009612</v>
      </c>
      <c r="AX98" s="12">
        <f t="shared" si="91"/>
        <v>542.28588410759153</v>
      </c>
      <c r="AY98" s="12">
        <f t="shared" ref="AY98" si="92">AY$1*AY42</f>
        <v>398.43970326302855</v>
      </c>
    </row>
    <row r="99" spans="3:51">
      <c r="C99" t="s">
        <v>72</v>
      </c>
      <c r="D99" s="37">
        <f t="shared" ref="D99:AV99" si="93">D$1*D43</f>
        <v>585.89243614096199</v>
      </c>
      <c r="E99" s="37">
        <f t="shared" si="93"/>
        <v>1809.2962158518837</v>
      </c>
      <c r="F99" s="37">
        <f t="shared" si="93"/>
        <v>3870.0350776259338</v>
      </c>
      <c r="G99" s="37">
        <f t="shared" si="93"/>
        <v>2371.0099986445912</v>
      </c>
      <c r="H99" s="37">
        <f t="shared" si="93"/>
        <v>3219.5575355033943</v>
      </c>
      <c r="I99" s="37">
        <f t="shared" si="93"/>
        <v>3530.4403173546834</v>
      </c>
      <c r="J99" s="37">
        <f t="shared" si="93"/>
        <v>3928.3047358781591</v>
      </c>
      <c r="K99" s="37">
        <f t="shared" si="93"/>
        <v>3236.8058168511352</v>
      </c>
      <c r="L99" s="37">
        <f t="shared" si="93"/>
        <v>2934.5500272616991</v>
      </c>
      <c r="M99" s="37">
        <f t="shared" si="93"/>
        <v>2254.6692345454385</v>
      </c>
      <c r="N99" s="37">
        <f t="shared" si="93"/>
        <v>1632.1478832210369</v>
      </c>
      <c r="O99" s="37">
        <f t="shared" si="93"/>
        <v>974.02568207961758</v>
      </c>
      <c r="P99" s="37">
        <f t="shared" si="93"/>
        <v>328.78516047420277</v>
      </c>
      <c r="Q99" s="37">
        <f t="shared" si="93"/>
        <v>1642.8630465066885</v>
      </c>
      <c r="R99" s="37">
        <f t="shared" si="93"/>
        <v>1435.6179197584299</v>
      </c>
      <c r="S99" s="37">
        <f t="shared" si="93"/>
        <v>1665.1412795682602</v>
      </c>
      <c r="T99" s="37">
        <f t="shared" si="93"/>
        <v>2598.55119979966</v>
      </c>
      <c r="U99" s="37">
        <f t="shared" si="93"/>
        <v>3448.8534665037519</v>
      </c>
      <c r="V99" s="37">
        <f t="shared" si="93"/>
        <v>3492.2254962040097</v>
      </c>
      <c r="W99" s="37">
        <f t="shared" si="93"/>
        <v>2805.9720477806131</v>
      </c>
      <c r="X99" s="37">
        <f t="shared" si="93"/>
        <v>2297.8090493657123</v>
      </c>
      <c r="Y99" s="37">
        <f t="shared" si="93"/>
        <v>2310.3651939972124</v>
      </c>
      <c r="Z99" s="37">
        <f t="shared" si="93"/>
        <v>1576.7563397085789</v>
      </c>
      <c r="AA99" s="37">
        <f t="shared" si="93"/>
        <v>798.08926749747718</v>
      </c>
      <c r="AB99" s="37">
        <f t="shared" si="93"/>
        <v>2.2555511154409613</v>
      </c>
      <c r="AC99" s="37">
        <f t="shared" si="93"/>
        <v>108.07652897389417</v>
      </c>
      <c r="AD99" s="37">
        <f t="shared" si="93"/>
        <v>519.16746973913439</v>
      </c>
      <c r="AE99" s="37">
        <f t="shared" si="93"/>
        <v>0</v>
      </c>
      <c r="AF99" s="37">
        <f t="shared" si="93"/>
        <v>3274.5839865641969</v>
      </c>
      <c r="AG99" s="37">
        <f t="shared" si="93"/>
        <v>4403.9718425083211</v>
      </c>
      <c r="AH99" s="37">
        <f t="shared" si="93"/>
        <v>4606.6573614762756</v>
      </c>
      <c r="AI99" s="37">
        <f t="shared" si="93"/>
        <v>6038.1495711583866</v>
      </c>
      <c r="AJ99" s="37">
        <f t="shared" si="93"/>
        <v>6031.9568992949698</v>
      </c>
      <c r="AK99" s="37">
        <f t="shared" si="93"/>
        <v>1528.8003121838242</v>
      </c>
      <c r="AL99" s="37">
        <f t="shared" si="93"/>
        <v>1837.5913006601975</v>
      </c>
      <c r="AM99" s="37">
        <f t="shared" si="93"/>
        <v>1230.854824154809</v>
      </c>
      <c r="AN99" s="37">
        <f t="shared" si="93"/>
        <v>648.210248523681</v>
      </c>
      <c r="AO99" s="37">
        <f t="shared" si="93"/>
        <v>2128.4812208142421</v>
      </c>
      <c r="AP99" s="37">
        <f t="shared" si="93"/>
        <v>1718.6104816627744</v>
      </c>
      <c r="AQ99" s="37">
        <f t="shared" si="93"/>
        <v>1582.8843984164205</v>
      </c>
      <c r="AR99" s="37">
        <f t="shared" si="93"/>
        <v>2838.1574905920388</v>
      </c>
      <c r="AS99" s="37">
        <f t="shared" si="93"/>
        <v>3568.0566182578814</v>
      </c>
      <c r="AT99" s="37">
        <f t="shared" si="93"/>
        <v>3451.3676588113399</v>
      </c>
      <c r="AU99" s="37">
        <f t="shared" si="93"/>
        <v>2655.3438760743697</v>
      </c>
      <c r="AV99" s="12">
        <f t="shared" si="93"/>
        <v>2307.4818786115798</v>
      </c>
      <c r="AW99" s="12">
        <f t="shared" ref="AW99:AX99" si="94">AW$1*AW43</f>
        <v>1966.1555296795414</v>
      </c>
      <c r="AX99" s="12">
        <f t="shared" si="94"/>
        <v>1199.0371807431482</v>
      </c>
      <c r="AY99" s="12">
        <f t="shared" ref="AY99" si="95">AY$1*AY43</f>
        <v>688.00117223576831</v>
      </c>
    </row>
    <row r="100" spans="3:51">
      <c r="C100" t="s">
        <v>132</v>
      </c>
      <c r="D100" s="40" t="s">
        <v>134</v>
      </c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</row>
    <row r="101" spans="3:51">
      <c r="C101" t="s">
        <v>73</v>
      </c>
      <c r="D101" s="37">
        <f t="shared" ref="D101:AV101" si="96">D$1*D45</f>
        <v>676.83322693955279</v>
      </c>
      <c r="E101" s="37">
        <f t="shared" si="96"/>
        <v>496.09527764430072</v>
      </c>
      <c r="F101" s="37">
        <f t="shared" si="96"/>
        <v>1033.9576976930907</v>
      </c>
      <c r="G101" s="37">
        <f t="shared" si="96"/>
        <v>2644.6579873370374</v>
      </c>
      <c r="H101" s="37">
        <f t="shared" si="96"/>
        <v>6101.3192635930309</v>
      </c>
      <c r="I101" s="37">
        <f t="shared" si="96"/>
        <v>1196.1747722669345</v>
      </c>
      <c r="J101" s="37">
        <f t="shared" si="96"/>
        <v>4379.4948170330508</v>
      </c>
      <c r="K101" s="37">
        <f t="shared" si="96"/>
        <v>3486.8945473251129</v>
      </c>
      <c r="L101" s="37">
        <f t="shared" si="96"/>
        <v>3134.8061477719402</v>
      </c>
      <c r="M101" s="37">
        <f t="shared" si="96"/>
        <v>2427.9297335856313</v>
      </c>
      <c r="N101" s="37">
        <f t="shared" si="96"/>
        <v>1996.9318316051144</v>
      </c>
      <c r="O101" s="37">
        <f t="shared" si="96"/>
        <v>1459.0735677557</v>
      </c>
      <c r="P101" s="37">
        <f t="shared" si="96"/>
        <v>439.83119073013779</v>
      </c>
      <c r="Q101" s="37">
        <f t="shared" si="96"/>
        <v>379.92092859462338</v>
      </c>
      <c r="R101" s="37">
        <f t="shared" si="96"/>
        <v>921.66537392968053</v>
      </c>
      <c r="S101" s="37">
        <f t="shared" si="96"/>
        <v>2172.4910600083831</v>
      </c>
      <c r="T101" s="37">
        <f t="shared" si="96"/>
        <v>3204.0983764409748</v>
      </c>
      <c r="U101" s="37">
        <f t="shared" si="96"/>
        <v>4053.4838272322322</v>
      </c>
      <c r="V101" s="37">
        <f t="shared" si="96"/>
        <v>4195.2666149806209</v>
      </c>
      <c r="W101" s="37">
        <f t="shared" si="96"/>
        <v>3348.6588503558987</v>
      </c>
      <c r="X101" s="37">
        <f t="shared" si="96"/>
        <v>2811.8356823522972</v>
      </c>
      <c r="Y101" s="37">
        <f t="shared" si="96"/>
        <v>2955.2200123937073</v>
      </c>
      <c r="Z101" s="37">
        <f t="shared" si="96"/>
        <v>2265.2356657381592</v>
      </c>
      <c r="AA101" s="37">
        <f t="shared" si="96"/>
        <v>1595.0971132232773</v>
      </c>
      <c r="AB101" s="37">
        <f t="shared" si="96"/>
        <v>584.04221947240637</v>
      </c>
      <c r="AC101" s="37">
        <f t="shared" si="96"/>
        <v>1189.6900321514797</v>
      </c>
      <c r="AD101" s="37">
        <f t="shared" si="96"/>
        <v>1176.7339218435677</v>
      </c>
      <c r="AE101" s="37">
        <f t="shared" si="96"/>
        <v>2627.2245695569932</v>
      </c>
      <c r="AF101" s="37">
        <f t="shared" si="96"/>
        <v>3515.4742107468096</v>
      </c>
      <c r="AG101" s="37">
        <f t="shared" si="96"/>
        <v>3959.676845272591</v>
      </c>
      <c r="AH101" s="37">
        <f t="shared" si="96"/>
        <v>3938.5311545753602</v>
      </c>
      <c r="AI101" s="37">
        <f t="shared" si="96"/>
        <v>4570.5041637649365</v>
      </c>
      <c r="AJ101" s="37">
        <f t="shared" si="96"/>
        <v>3527.6197838678809</v>
      </c>
      <c r="AK101" s="37">
        <f t="shared" si="96"/>
        <v>2791.9439990127153</v>
      </c>
      <c r="AL101" s="37">
        <f t="shared" si="96"/>
        <v>2879.0814032242943</v>
      </c>
      <c r="AM101" s="37">
        <f t="shared" si="96"/>
        <v>1430.6363432036712</v>
      </c>
      <c r="AN101" s="37">
        <f t="shared" si="96"/>
        <v>0</v>
      </c>
      <c r="AO101" s="37">
        <f t="shared" si="96"/>
        <v>556.28610981550503</v>
      </c>
      <c r="AP101" s="37">
        <f t="shared" si="96"/>
        <v>1488.5444079063066</v>
      </c>
      <c r="AQ101" s="37">
        <f t="shared" si="96"/>
        <v>2977.9238990119716</v>
      </c>
      <c r="AR101" s="37">
        <f t="shared" si="96"/>
        <v>3772.0020294008923</v>
      </c>
      <c r="AS101" s="37">
        <f t="shared" si="96"/>
        <v>4264.8395614349374</v>
      </c>
      <c r="AT101" s="37">
        <f t="shared" si="96"/>
        <v>4337.4223745621903</v>
      </c>
      <c r="AU101" s="37">
        <f t="shared" si="96"/>
        <v>3385.1569479958935</v>
      </c>
      <c r="AV101" s="12">
        <f t="shared" si="96"/>
        <v>2940.3121724152065</v>
      </c>
      <c r="AW101" s="12">
        <f t="shared" ref="AW101:AX101" si="97">AW$1*AW45</f>
        <v>2702.4797847816576</v>
      </c>
      <c r="AX101" s="12">
        <f t="shared" si="97"/>
        <v>1851.9534333107601</v>
      </c>
      <c r="AY101" s="12">
        <f t="shared" ref="AY101" si="98">AY$1*AY45</f>
        <v>965.07481505334931</v>
      </c>
    </row>
    <row r="102" spans="3:51">
      <c r="C102" t="s">
        <v>74</v>
      </c>
      <c r="D102" s="37">
        <f t="shared" ref="D102:AV102" si="99">D$1*D46</f>
        <v>457.00691082210943</v>
      </c>
      <c r="E102" s="37">
        <f t="shared" si="99"/>
        <v>163.13852993481663</v>
      </c>
      <c r="F102" s="37">
        <f t="shared" si="99"/>
        <v>354.54110131745171</v>
      </c>
      <c r="G102" s="37">
        <f t="shared" si="99"/>
        <v>1056.4497876502239</v>
      </c>
      <c r="H102" s="37">
        <f t="shared" si="99"/>
        <v>1248.1346181150848</v>
      </c>
      <c r="I102" s="37">
        <f t="shared" si="99"/>
        <v>1355.7773695433564</v>
      </c>
      <c r="J102" s="37">
        <f t="shared" si="99"/>
        <v>1447.8356919697214</v>
      </c>
      <c r="K102" s="37">
        <f t="shared" si="99"/>
        <v>1206.5221492241162</v>
      </c>
      <c r="L102" s="37">
        <f t="shared" si="99"/>
        <v>1045.0413852761014</v>
      </c>
      <c r="M102" s="37">
        <f t="shared" si="99"/>
        <v>945.04879076295799</v>
      </c>
      <c r="N102" s="37">
        <f t="shared" si="99"/>
        <v>825.41802386900724</v>
      </c>
      <c r="O102" s="37">
        <f t="shared" si="99"/>
        <v>502.31477212336915</v>
      </c>
      <c r="P102" s="37">
        <f t="shared" si="99"/>
        <v>313.21256161039503</v>
      </c>
      <c r="Q102" s="37">
        <f t="shared" si="99"/>
        <v>218.11138747139589</v>
      </c>
      <c r="R102" s="37">
        <f t="shared" si="99"/>
        <v>352.21778485794732</v>
      </c>
      <c r="S102" s="37">
        <f t="shared" si="99"/>
        <v>859.20102323335823</v>
      </c>
      <c r="T102" s="37">
        <f t="shared" si="99"/>
        <v>1236.5158004696298</v>
      </c>
      <c r="U102" s="37">
        <f t="shared" si="99"/>
        <v>1491.1197911689817</v>
      </c>
      <c r="V102" s="37">
        <f t="shared" si="99"/>
        <v>1551.556367104575</v>
      </c>
      <c r="W102" s="37">
        <f t="shared" si="99"/>
        <v>1326.9737853089048</v>
      </c>
      <c r="X102" s="37">
        <f t="shared" si="99"/>
        <v>1130.1293426790623</v>
      </c>
      <c r="Y102" s="37">
        <f t="shared" si="99"/>
        <v>1229.8763406069002</v>
      </c>
      <c r="Z102" s="37">
        <f t="shared" si="99"/>
        <v>872.35455019453752</v>
      </c>
      <c r="AA102" s="37">
        <f t="shared" si="99"/>
        <v>596.74762007537413</v>
      </c>
      <c r="AB102" s="37">
        <f t="shared" si="99"/>
        <v>58.562488875831193</v>
      </c>
      <c r="AC102" s="37">
        <f t="shared" si="99"/>
        <v>2.3842714284658073</v>
      </c>
      <c r="AD102" s="37">
        <f t="shared" si="99"/>
        <v>614.78901667589605</v>
      </c>
      <c r="AE102" s="37">
        <f t="shared" si="99"/>
        <v>639.3218616467758</v>
      </c>
      <c r="AF102" s="37">
        <f t="shared" si="99"/>
        <v>1545.5992497909315</v>
      </c>
      <c r="AG102" s="37">
        <f t="shared" si="99"/>
        <v>1638.4840426816438</v>
      </c>
      <c r="AH102" s="37">
        <f t="shared" si="99"/>
        <v>1664.7730483646999</v>
      </c>
      <c r="AI102" s="37">
        <f t="shared" si="99"/>
        <v>1935.9101836802424</v>
      </c>
      <c r="AJ102" s="37">
        <f t="shared" si="99"/>
        <v>1591.8241090380384</v>
      </c>
      <c r="AK102" s="37">
        <f t="shared" si="99"/>
        <v>1291.7183711484356</v>
      </c>
      <c r="AL102" s="37">
        <f t="shared" si="99"/>
        <v>316.67196671242226</v>
      </c>
      <c r="AM102" s="37">
        <f t="shared" si="99"/>
        <v>570.24981679179859</v>
      </c>
      <c r="AN102" s="37">
        <f t="shared" si="99"/>
        <v>0</v>
      </c>
      <c r="AO102" s="37">
        <f t="shared" si="99"/>
        <v>30.436084194833683</v>
      </c>
      <c r="AP102" s="37">
        <f t="shared" si="99"/>
        <v>599.70824983026648</v>
      </c>
      <c r="AQ102" s="37">
        <f t="shared" si="99"/>
        <v>1240.1869008944013</v>
      </c>
      <c r="AR102" s="37">
        <f t="shared" si="99"/>
        <v>1660.6432398446395</v>
      </c>
      <c r="AS102" s="37">
        <f t="shared" si="99"/>
        <v>1824.2505582301726</v>
      </c>
      <c r="AT102" s="37">
        <f t="shared" si="99"/>
        <v>1831.950309791016</v>
      </c>
      <c r="AU102" s="37">
        <f t="shared" si="99"/>
        <v>1539.3003684737951</v>
      </c>
      <c r="AV102" s="12">
        <f t="shared" si="99"/>
        <v>1330.9548451700682</v>
      </c>
      <c r="AW102" s="12">
        <f t="shared" ref="AW102:AX102" si="100">AW$1*AW46</f>
        <v>1301.8362355066886</v>
      </c>
      <c r="AX102" s="12">
        <f t="shared" si="100"/>
        <v>879.91101954324142</v>
      </c>
      <c r="AY102" s="12">
        <f t="shared" ref="AY102" si="101">AY$1*AY46</f>
        <v>474.98187130839153</v>
      </c>
    </row>
    <row r="103" spans="3:51">
      <c r="C103" t="s">
        <v>75</v>
      </c>
      <c r="D103" s="37">
        <f t="shared" ref="D103:AV103" si="102">D$1*D47</f>
        <v>776.37197645567039</v>
      </c>
      <c r="E103" s="37">
        <f t="shared" si="102"/>
        <v>277.14281758611571</v>
      </c>
      <c r="F103" s="37">
        <f t="shared" si="102"/>
        <v>602.30112290740317</v>
      </c>
      <c r="G103" s="37">
        <f t="shared" si="102"/>
        <v>1794.7168636656363</v>
      </c>
      <c r="H103" s="37">
        <f t="shared" si="102"/>
        <v>2120.3546760498389</v>
      </c>
      <c r="I103" s="37">
        <f t="shared" si="102"/>
        <v>2303.2202163699149</v>
      </c>
      <c r="J103" s="37">
        <f t="shared" si="102"/>
        <v>2459.610634192657</v>
      </c>
      <c r="K103" s="37">
        <f t="shared" si="102"/>
        <v>2049.6626275204967</v>
      </c>
      <c r="L103" s="37">
        <f t="shared" si="102"/>
        <v>1775.3360541206209</v>
      </c>
      <c r="M103" s="37">
        <f t="shared" si="102"/>
        <v>1605.4667449378603</v>
      </c>
      <c r="N103" s="37">
        <f t="shared" si="102"/>
        <v>1402.2357373995142</v>
      </c>
      <c r="O103" s="37">
        <f t="shared" si="102"/>
        <v>853.34182744580221</v>
      </c>
      <c r="P103" s="37">
        <f t="shared" si="102"/>
        <v>532.09141864128128</v>
      </c>
      <c r="Q103" s="37">
        <f t="shared" si="102"/>
        <v>370.5317468264069</v>
      </c>
      <c r="R103" s="37">
        <f t="shared" si="102"/>
        <v>598.35422900080425</v>
      </c>
      <c r="S103" s="37">
        <f t="shared" si="102"/>
        <v>1459.626935138559</v>
      </c>
      <c r="T103" s="37">
        <f t="shared" si="102"/>
        <v>2100.6164090655325</v>
      </c>
      <c r="U103" s="37">
        <f t="shared" si="102"/>
        <v>2533.1424798795892</v>
      </c>
      <c r="V103" s="37">
        <f t="shared" si="102"/>
        <v>2635.8132771874966</v>
      </c>
      <c r="W103" s="37">
        <f t="shared" si="102"/>
        <v>2254.2881431527262</v>
      </c>
      <c r="X103" s="37">
        <f t="shared" si="102"/>
        <v>1919.8850841181709</v>
      </c>
      <c r="Y103" s="37">
        <f t="shared" si="102"/>
        <v>2089.3371691806201</v>
      </c>
      <c r="Z103" s="37">
        <f t="shared" si="102"/>
        <v>1481.9723953107987</v>
      </c>
      <c r="AA103" s="37">
        <f t="shared" si="102"/>
        <v>1013.7661341044252</v>
      </c>
      <c r="AB103" s="37">
        <f t="shared" si="102"/>
        <v>99.487062794965198</v>
      </c>
      <c r="AC103" s="37">
        <f t="shared" si="102"/>
        <v>4.0504453597755736</v>
      </c>
      <c r="AD103" s="37">
        <f t="shared" si="102"/>
        <v>1044.41519958917</v>
      </c>
      <c r="AE103" s="37">
        <f t="shared" si="102"/>
        <v>1086.092060238519</v>
      </c>
      <c r="AF103" s="37">
        <f t="shared" si="102"/>
        <v>2625.6932137196345</v>
      </c>
      <c r="AG103" s="37">
        <f t="shared" si="102"/>
        <v>2783.4876551855482</v>
      </c>
      <c r="AH103" s="37">
        <f t="shared" si="102"/>
        <v>2828.1479148400317</v>
      </c>
      <c r="AI103" s="37">
        <f t="shared" si="102"/>
        <v>3288.7608041654521</v>
      </c>
      <c r="AJ103" s="37">
        <f t="shared" si="102"/>
        <v>2704.2208781492659</v>
      </c>
      <c r="AK103" s="37">
        <f t="shared" si="102"/>
        <v>2194.3955793328737</v>
      </c>
      <c r="AL103" s="37">
        <f t="shared" si="102"/>
        <v>537.96832140318986</v>
      </c>
      <c r="AM103" s="37">
        <f t="shared" si="102"/>
        <v>968.75116514039814</v>
      </c>
      <c r="AN103" s="37">
        <f t="shared" si="102"/>
        <v>0</v>
      </c>
      <c r="AO103" s="37">
        <f t="shared" si="102"/>
        <v>51.705395000278479</v>
      </c>
      <c r="AP103" s="37">
        <f t="shared" si="102"/>
        <v>1018.7957078809449</v>
      </c>
      <c r="AQ103" s="37">
        <f t="shared" si="102"/>
        <v>2106.8529438422611</v>
      </c>
      <c r="AR103" s="37">
        <f t="shared" si="102"/>
        <v>2821.1321180825275</v>
      </c>
      <c r="AS103" s="37">
        <f t="shared" si="102"/>
        <v>3099.0713223477151</v>
      </c>
      <c r="AT103" s="37">
        <f t="shared" si="102"/>
        <v>3112.1518058063912</v>
      </c>
      <c r="AU103" s="37">
        <f t="shared" si="102"/>
        <v>2614.9925551041056</v>
      </c>
      <c r="AV103" s="12">
        <f t="shared" si="102"/>
        <v>2261.0512428774982</v>
      </c>
      <c r="AW103" s="12">
        <f t="shared" ref="AW103:AX103" si="103">AW$1*AW47</f>
        <v>2211.5839985084103</v>
      </c>
      <c r="AX103" s="12">
        <f t="shared" si="103"/>
        <v>1494.809468239798</v>
      </c>
      <c r="AY103" s="12">
        <f t="shared" ref="AY103" si="104">AY$1*AY47</f>
        <v>806.90817901405887</v>
      </c>
    </row>
    <row r="104" spans="3:51">
      <c r="C104" t="s">
        <v>76</v>
      </c>
      <c r="D104" s="37">
        <f t="shared" ref="D104:AV104" si="105">D$1*D48</f>
        <v>487.5939875306758</v>
      </c>
      <c r="E104" s="37">
        <f t="shared" si="105"/>
        <v>174.057250442265</v>
      </c>
      <c r="F104" s="37">
        <f t="shared" si="105"/>
        <v>378.27023014578509</v>
      </c>
      <c r="G104" s="37">
        <f t="shared" si="105"/>
        <v>1127.1570569024041</v>
      </c>
      <c r="H104" s="37">
        <f t="shared" si="105"/>
        <v>1331.6711870440472</v>
      </c>
      <c r="I104" s="37">
        <f t="shared" si="105"/>
        <v>1446.5183745915338</v>
      </c>
      <c r="J104" s="37">
        <f t="shared" si="105"/>
        <v>1544.7380808023408</v>
      </c>
      <c r="K104" s="37">
        <f t="shared" si="105"/>
        <v>1287.2736316525018</v>
      </c>
      <c r="L104" s="37">
        <f t="shared" si="105"/>
        <v>1114.985100038675</v>
      </c>
      <c r="M104" s="37">
        <f t="shared" si="105"/>
        <v>1008.300087782526</v>
      </c>
      <c r="N104" s="37">
        <f t="shared" si="105"/>
        <v>880.66253727756293</v>
      </c>
      <c r="O104" s="37">
        <f t="shared" si="105"/>
        <v>535.93426474579928</v>
      </c>
      <c r="P104" s="37">
        <f t="shared" si="105"/>
        <v>334.17560707250811</v>
      </c>
      <c r="Q104" s="37">
        <f t="shared" si="105"/>
        <v>232.70939371948148</v>
      </c>
      <c r="R104" s="37">
        <f t="shared" si="105"/>
        <v>375.79141612796741</v>
      </c>
      <c r="S104" s="37">
        <f t="shared" si="105"/>
        <v>916.70660352850416</v>
      </c>
      <c r="T104" s="37">
        <f t="shared" si="105"/>
        <v>1319.2747319971245</v>
      </c>
      <c r="U104" s="37">
        <f t="shared" si="105"/>
        <v>1590.9191472708428</v>
      </c>
      <c r="V104" s="37">
        <f t="shared" si="105"/>
        <v>1655.4006908871645</v>
      </c>
      <c r="W104" s="37">
        <f t="shared" si="105"/>
        <v>1415.7869914122566</v>
      </c>
      <c r="X104" s="37">
        <f t="shared" si="105"/>
        <v>1205.7679207323854</v>
      </c>
      <c r="Y104" s="37">
        <f t="shared" si="105"/>
        <v>1312.1908988364958</v>
      </c>
      <c r="Z104" s="37">
        <f t="shared" si="105"/>
        <v>930.74048465637657</v>
      </c>
      <c r="AA104" s="37">
        <f t="shared" si="105"/>
        <v>636.68742141900157</v>
      </c>
      <c r="AB104" s="37">
        <f t="shared" si="105"/>
        <v>62.482025532875014</v>
      </c>
      <c r="AC104" s="37">
        <f t="shared" si="105"/>
        <v>2.5438486500560384</v>
      </c>
      <c r="AD104" s="37">
        <f t="shared" si="105"/>
        <v>655.93631306758994</v>
      </c>
      <c r="AE104" s="37">
        <f t="shared" si="105"/>
        <v>682.11112010344982</v>
      </c>
      <c r="AF104" s="37">
        <f t="shared" si="105"/>
        <v>1649.0448688714271</v>
      </c>
      <c r="AG104" s="37">
        <f t="shared" si="105"/>
        <v>1748.146360498919</v>
      </c>
      <c r="AH104" s="37">
        <f t="shared" si="105"/>
        <v>1776.1948665623374</v>
      </c>
      <c r="AI104" s="37">
        <f t="shared" si="105"/>
        <v>2065.4789755013612</v>
      </c>
      <c r="AJ104" s="37">
        <f t="shared" si="105"/>
        <v>1698.3635179106627</v>
      </c>
      <c r="AK104" s="37">
        <f t="shared" si="105"/>
        <v>1378.171962918213</v>
      </c>
      <c r="AL104" s="37">
        <f t="shared" si="105"/>
        <v>337.86654716167885</v>
      </c>
      <c r="AM104" s="37">
        <f t="shared" si="105"/>
        <v>608.41614311250953</v>
      </c>
      <c r="AN104" s="37">
        <f t="shared" si="105"/>
        <v>0</v>
      </c>
      <c r="AO104" s="37">
        <f t="shared" si="105"/>
        <v>32.473144948031212</v>
      </c>
      <c r="AP104" s="37">
        <f t="shared" si="105"/>
        <v>639.84620355906384</v>
      </c>
      <c r="AQ104" s="37">
        <f t="shared" si="105"/>
        <v>1323.1915359936329</v>
      </c>
      <c r="AR104" s="37">
        <f t="shared" si="105"/>
        <v>1771.7886535350287</v>
      </c>
      <c r="AS104" s="37">
        <f t="shared" si="105"/>
        <v>1946.3460680329795</v>
      </c>
      <c r="AT104" s="37">
        <f t="shared" si="105"/>
        <v>1954.5611572967139</v>
      </c>
      <c r="AU104" s="37">
        <f t="shared" si="105"/>
        <v>1642.324408883459</v>
      </c>
      <c r="AV104" s="12">
        <f t="shared" si="105"/>
        <v>1420.0345001617657</v>
      </c>
      <c r="AW104" s="12">
        <f t="shared" ref="AW104:AX104" si="106">AW$1*AW48</f>
        <v>1388.9670071744592</v>
      </c>
      <c r="AX104" s="12">
        <f t="shared" si="106"/>
        <v>938.80270195361584</v>
      </c>
      <c r="AY104" s="12">
        <f t="shared" ref="AY104" si="107">AY$1*AY48</f>
        <v>506.77199655344145</v>
      </c>
    </row>
    <row r="105" spans="3:51">
      <c r="C105" t="s">
        <v>77</v>
      </c>
      <c r="D105" s="37">
        <f t="shared" ref="D105:AV105" si="108">D$1*D49</f>
        <v>834.39746021162694</v>
      </c>
      <c r="E105" s="37">
        <f t="shared" si="108"/>
        <v>297.85627266642211</v>
      </c>
      <c r="F105" s="37">
        <f t="shared" si="108"/>
        <v>647.3166761258592</v>
      </c>
      <c r="G105" s="37">
        <f t="shared" si="108"/>
        <v>1928.8527126881545</v>
      </c>
      <c r="H105" s="37">
        <f t="shared" si="108"/>
        <v>2278.8284612238999</v>
      </c>
      <c r="I105" s="37">
        <f t="shared" si="108"/>
        <v>2475.3612406524862</v>
      </c>
      <c r="J105" s="37">
        <f t="shared" si="108"/>
        <v>2643.4401659486548</v>
      </c>
      <c r="K105" s="37">
        <f t="shared" si="108"/>
        <v>2202.8529397743464</v>
      </c>
      <c r="L105" s="37">
        <f t="shared" si="108"/>
        <v>1908.0233953613858</v>
      </c>
      <c r="M105" s="37">
        <f t="shared" si="108"/>
        <v>1725.4581760485112</v>
      </c>
      <c r="N105" s="37">
        <f t="shared" si="108"/>
        <v>1507.0378290128035</v>
      </c>
      <c r="O105" s="37">
        <f t="shared" si="108"/>
        <v>917.11998256776542</v>
      </c>
      <c r="P105" s="37">
        <f t="shared" si="108"/>
        <v>571.85954900323111</v>
      </c>
      <c r="Q105" s="37">
        <f t="shared" si="108"/>
        <v>398.22502338527511</v>
      </c>
      <c r="R105" s="37">
        <f t="shared" si="108"/>
        <v>643.07479420422465</v>
      </c>
      <c r="S105" s="37">
        <f t="shared" si="108"/>
        <v>1568.718403639645</v>
      </c>
      <c r="T105" s="37">
        <f t="shared" si="108"/>
        <v>2257.6149703456331</v>
      </c>
      <c r="U105" s="37">
        <f t="shared" si="108"/>
        <v>2722.4677289551787</v>
      </c>
      <c r="V105" s="37">
        <f t="shared" si="108"/>
        <v>2832.8120678927035</v>
      </c>
      <c r="W105" s="37">
        <f t="shared" si="108"/>
        <v>2422.7720194370258</v>
      </c>
      <c r="X105" s="37">
        <f t="shared" si="108"/>
        <v>2063.375916013445</v>
      </c>
      <c r="Y105" s="37">
        <f t="shared" si="108"/>
        <v>2245.4927281749997</v>
      </c>
      <c r="Z105" s="37">
        <f t="shared" si="108"/>
        <v>1592.7339474516411</v>
      </c>
      <c r="AA105" s="37">
        <f t="shared" si="108"/>
        <v>1089.5342866533651</v>
      </c>
      <c r="AB105" s="37">
        <f t="shared" si="108"/>
        <v>106.92265439435714</v>
      </c>
      <c r="AC105" s="37">
        <f t="shared" si="108"/>
        <v>4.3531727360276307</v>
      </c>
      <c r="AD105" s="37">
        <f t="shared" si="108"/>
        <v>1122.4740412734127</v>
      </c>
      <c r="AE105" s="37">
        <f t="shared" si="108"/>
        <v>1167.2658005460326</v>
      </c>
      <c r="AF105" s="37">
        <f t="shared" si="108"/>
        <v>2821.9356381517509</v>
      </c>
      <c r="AG105" s="37">
        <f t="shared" si="108"/>
        <v>2991.5235228094971</v>
      </c>
      <c r="AH105" s="37">
        <f t="shared" si="108"/>
        <v>3039.5216581855502</v>
      </c>
      <c r="AI105" s="37">
        <f t="shared" si="108"/>
        <v>3534.5604239437498</v>
      </c>
      <c r="AJ105" s="37">
        <f t="shared" si="108"/>
        <v>2906.3324038046862</v>
      </c>
      <c r="AK105" s="37">
        <f t="shared" si="108"/>
        <v>2358.4031284255398</v>
      </c>
      <c r="AL105" s="37">
        <f t="shared" si="108"/>
        <v>578.17568725545607</v>
      </c>
      <c r="AM105" s="37">
        <f t="shared" si="108"/>
        <v>1041.1549312488055</v>
      </c>
      <c r="AN105" s="37">
        <f t="shared" si="108"/>
        <v>0</v>
      </c>
      <c r="AO105" s="37">
        <f t="shared" si="108"/>
        <v>55.569819076197327</v>
      </c>
      <c r="AP105" s="37">
        <f t="shared" si="108"/>
        <v>1094.9397671605752</v>
      </c>
      <c r="AQ105" s="37">
        <f t="shared" si="108"/>
        <v>2264.3176192510973</v>
      </c>
      <c r="AR105" s="37">
        <f t="shared" si="108"/>
        <v>3031.9815058187069</v>
      </c>
      <c r="AS105" s="37">
        <f t="shared" si="108"/>
        <v>3330.6936865324515</v>
      </c>
      <c r="AT105" s="37">
        <f t="shared" si="108"/>
        <v>3344.7517959274956</v>
      </c>
      <c r="AU105" s="37">
        <f t="shared" si="108"/>
        <v>2810.435219998908</v>
      </c>
      <c r="AV105" s="12">
        <f t="shared" si="108"/>
        <v>2430.0405883764538</v>
      </c>
      <c r="AW105" s="12">
        <f t="shared" ref="AW105:AX105" si="109">AW$1*AW49</f>
        <v>2376.8761977016807</v>
      </c>
      <c r="AX105" s="12">
        <f t="shared" si="109"/>
        <v>1606.5304539888905</v>
      </c>
      <c r="AY105" s="12">
        <f t="shared" ref="AY105" si="110">AY$1*AY49</f>
        <v>867.21591661128582</v>
      </c>
    </row>
    <row r="106" spans="3:51">
      <c r="C106" t="s">
        <v>78</v>
      </c>
      <c r="D106" s="37">
        <f t="shared" ref="D106:AV106" si="111">D$1*D50</f>
        <v>1051.6556668327678</v>
      </c>
      <c r="E106" s="37">
        <f t="shared" si="111"/>
        <v>375.41130215315087</v>
      </c>
      <c r="F106" s="37">
        <f t="shared" si="111"/>
        <v>815.86328236240365</v>
      </c>
      <c r="G106" s="37">
        <f t="shared" si="111"/>
        <v>2431.0822869352592</v>
      </c>
      <c r="H106" s="37">
        <f t="shared" si="111"/>
        <v>2872.1837964105007</v>
      </c>
      <c r="I106" s="37">
        <f t="shared" si="111"/>
        <v>3119.8892618035111</v>
      </c>
      <c r="J106" s="37">
        <f t="shared" si="111"/>
        <v>3331.7321336862296</v>
      </c>
      <c r="K106" s="37">
        <f t="shared" si="111"/>
        <v>2776.4259693759682</v>
      </c>
      <c r="L106" s="37">
        <f t="shared" si="111"/>
        <v>2404.8294869837846</v>
      </c>
      <c r="M106" s="37">
        <f t="shared" si="111"/>
        <v>2174.728418113973</v>
      </c>
      <c r="N106" s="37">
        <f t="shared" si="111"/>
        <v>1899.4363580765146</v>
      </c>
      <c r="O106" s="37">
        <f t="shared" si="111"/>
        <v>1155.9172610476739</v>
      </c>
      <c r="P106" s="37">
        <f t="shared" si="111"/>
        <v>720.75882780029895</v>
      </c>
      <c r="Q106" s="37">
        <f t="shared" si="111"/>
        <v>501.91380305917681</v>
      </c>
      <c r="R106" s="37">
        <f t="shared" si="111"/>
        <v>810.51691043098515</v>
      </c>
      <c r="S106" s="37">
        <f t="shared" si="111"/>
        <v>1977.1771577948732</v>
      </c>
      <c r="T106" s="37">
        <f t="shared" si="111"/>
        <v>2845.446792812987</v>
      </c>
      <c r="U106" s="37">
        <f t="shared" si="111"/>
        <v>3431.336684796338</v>
      </c>
      <c r="V106" s="37">
        <f t="shared" si="111"/>
        <v>3570.4121912308037</v>
      </c>
      <c r="W106" s="37">
        <f t="shared" si="111"/>
        <v>3053.6069980828934</v>
      </c>
      <c r="X106" s="37">
        <f t="shared" si="111"/>
        <v>2600.6322865980787</v>
      </c>
      <c r="Y106" s="37">
        <f t="shared" si="111"/>
        <v>2830.168193246981</v>
      </c>
      <c r="Z106" s="37">
        <f t="shared" si="111"/>
        <v>2007.4458054673514</v>
      </c>
      <c r="AA106" s="37">
        <f t="shared" si="111"/>
        <v>1373.2243461970718</v>
      </c>
      <c r="AB106" s="37">
        <f t="shared" si="111"/>
        <v>134.76289270835957</v>
      </c>
      <c r="AC106" s="37">
        <f t="shared" si="111"/>
        <v>5.4866403540876547</v>
      </c>
      <c r="AD106" s="37">
        <f t="shared" si="111"/>
        <v>1414.7408671144146</v>
      </c>
      <c r="AE106" s="37">
        <f t="shared" si="111"/>
        <v>1471.1953863485844</v>
      </c>
      <c r="AF106" s="37">
        <f t="shared" si="111"/>
        <v>3556.7037854440932</v>
      </c>
      <c r="AG106" s="37">
        <f t="shared" si="111"/>
        <v>3770.4485155410271</v>
      </c>
      <c r="AH106" s="37">
        <f t="shared" si="111"/>
        <v>3830.9442786187687</v>
      </c>
      <c r="AI106" s="37">
        <f t="shared" si="111"/>
        <v>4454.8799305555194</v>
      </c>
      <c r="AJ106" s="37">
        <f t="shared" si="111"/>
        <v>3663.0755580028876</v>
      </c>
      <c r="AK106" s="37">
        <f t="shared" si="111"/>
        <v>2972.4779052608692</v>
      </c>
      <c r="AL106" s="37">
        <f t="shared" si="111"/>
        <v>728.71954544649941</v>
      </c>
      <c r="AM106" s="37">
        <f t="shared" si="111"/>
        <v>1312.2481020267967</v>
      </c>
      <c r="AN106" s="37">
        <f t="shared" si="111"/>
        <v>0</v>
      </c>
      <c r="AO106" s="37">
        <f t="shared" si="111"/>
        <v>70.038941779056259</v>
      </c>
      <c r="AP106" s="37">
        <f t="shared" si="111"/>
        <v>1380.0372914401214</v>
      </c>
      <c r="AQ106" s="37">
        <f t="shared" si="111"/>
        <v>2853.8946597353452</v>
      </c>
      <c r="AR106" s="37">
        <f t="shared" si="111"/>
        <v>3821.4408412960306</v>
      </c>
      <c r="AS106" s="37">
        <f t="shared" si="111"/>
        <v>4197.9309105729762</v>
      </c>
      <c r="AT106" s="37">
        <f t="shared" si="111"/>
        <v>4215.6494333576729</v>
      </c>
      <c r="AU106" s="37">
        <f t="shared" si="111"/>
        <v>3542.2089187910765</v>
      </c>
      <c r="AV106" s="12">
        <f t="shared" si="111"/>
        <v>3062.7681378027751</v>
      </c>
      <c r="AW106" s="12">
        <f t="shared" ref="AW106:AX106" si="112">AW$1*AW50</f>
        <v>2995.7609435183444</v>
      </c>
      <c r="AX106" s="12">
        <f t="shared" si="112"/>
        <v>2024.8346099331679</v>
      </c>
      <c r="AY106" s="12">
        <f t="shared" ref="AY106" si="113">AY$1*AY50</f>
        <v>1093.0193062195074</v>
      </c>
    </row>
    <row r="107" spans="3:51">
      <c r="C107" t="s">
        <v>79</v>
      </c>
      <c r="D107" s="37">
        <f t="shared" ref="D107:AV107" si="114">D$1*D51</f>
        <v>448.01071179017805</v>
      </c>
      <c r="E107" s="37">
        <f t="shared" si="114"/>
        <v>159.92714155027301</v>
      </c>
      <c r="F107" s="37">
        <f t="shared" si="114"/>
        <v>347.56194577970655</v>
      </c>
      <c r="G107" s="37">
        <f t="shared" si="114"/>
        <v>1035.6535319878176</v>
      </c>
      <c r="H107" s="37">
        <f t="shared" si="114"/>
        <v>1223.5650390183314</v>
      </c>
      <c r="I107" s="37">
        <f t="shared" si="114"/>
        <v>1329.0888386468337</v>
      </c>
      <c r="J107" s="37">
        <f t="shared" si="114"/>
        <v>1419.3349893718921</v>
      </c>
      <c r="K107" s="37">
        <f t="shared" si="114"/>
        <v>1182.7717132157675</v>
      </c>
      <c r="L107" s="37">
        <f t="shared" si="114"/>
        <v>1024.4697044635798</v>
      </c>
      <c r="M107" s="37">
        <f t="shared" si="114"/>
        <v>926.44546811014391</v>
      </c>
      <c r="N107" s="37">
        <f t="shared" si="114"/>
        <v>809.16963757237329</v>
      </c>
      <c r="O107" s="37">
        <f t="shared" si="114"/>
        <v>492.42668605794842</v>
      </c>
      <c r="P107" s="37">
        <f t="shared" si="114"/>
        <v>307.04696000389117</v>
      </c>
      <c r="Q107" s="37">
        <f t="shared" si="114"/>
        <v>213.81785622195903</v>
      </c>
      <c r="R107" s="37">
        <f t="shared" si="114"/>
        <v>345.28436389617673</v>
      </c>
      <c r="S107" s="37">
        <f t="shared" si="114"/>
        <v>842.28761726419748</v>
      </c>
      <c r="T107" s="37">
        <f t="shared" si="114"/>
        <v>1212.1749382556607</v>
      </c>
      <c r="U107" s="37">
        <f t="shared" si="114"/>
        <v>1461.7670393743167</v>
      </c>
      <c r="V107" s="37">
        <f t="shared" si="114"/>
        <v>1521.0139189332249</v>
      </c>
      <c r="W107" s="37">
        <f t="shared" si="114"/>
        <v>1300.8522541020366</v>
      </c>
      <c r="X107" s="37">
        <f t="shared" si="114"/>
        <v>1107.8827020751437</v>
      </c>
      <c r="Y107" s="37">
        <f t="shared" si="114"/>
        <v>1205.6661764217251</v>
      </c>
      <c r="Z107" s="37">
        <f t="shared" si="114"/>
        <v>855.18221652929071</v>
      </c>
      <c r="AA107" s="37">
        <f t="shared" si="114"/>
        <v>585.00061968018974</v>
      </c>
      <c r="AB107" s="37">
        <f t="shared" si="114"/>
        <v>57.409683976700649</v>
      </c>
      <c r="AC107" s="37">
        <f t="shared" si="114"/>
        <v>2.3373369515275035</v>
      </c>
      <c r="AD107" s="37">
        <f t="shared" si="114"/>
        <v>602.68687067833901</v>
      </c>
      <c r="AE107" s="37">
        <f t="shared" si="114"/>
        <v>626.73678563010708</v>
      </c>
      <c r="AF107" s="37">
        <f t="shared" si="114"/>
        <v>1515.1740677084331</v>
      </c>
      <c r="AG107" s="37">
        <f t="shared" si="114"/>
        <v>1606.2304197942099</v>
      </c>
      <c r="AH107" s="37">
        <f t="shared" si="114"/>
        <v>1632.0019253653945</v>
      </c>
      <c r="AI107" s="37">
        <f t="shared" si="114"/>
        <v>1897.8017154975607</v>
      </c>
      <c r="AJ107" s="37">
        <f t="shared" si="114"/>
        <v>1560.4889887813838</v>
      </c>
      <c r="AK107" s="37">
        <f t="shared" si="114"/>
        <v>1266.2908441573247</v>
      </c>
      <c r="AL107" s="37">
        <f t="shared" si="114"/>
        <v>310.43826658028803</v>
      </c>
      <c r="AM107" s="37">
        <f t="shared" si="114"/>
        <v>559.02442669747177</v>
      </c>
      <c r="AN107" s="37">
        <f t="shared" si="114"/>
        <v>0</v>
      </c>
      <c r="AO107" s="37">
        <f t="shared" si="114"/>
        <v>29.836948679187351</v>
      </c>
      <c r="AP107" s="37">
        <f t="shared" si="114"/>
        <v>587.90296932179672</v>
      </c>
      <c r="AQ107" s="37">
        <f t="shared" si="114"/>
        <v>1215.7737729240391</v>
      </c>
      <c r="AR107" s="37">
        <f t="shared" si="114"/>
        <v>1627.953412288643</v>
      </c>
      <c r="AS107" s="37">
        <f t="shared" si="114"/>
        <v>1788.340114170524</v>
      </c>
      <c r="AT107" s="37">
        <f t="shared" si="114"/>
        <v>1795.8882958187519</v>
      </c>
      <c r="AU107" s="37">
        <f t="shared" si="114"/>
        <v>1508.999180118012</v>
      </c>
      <c r="AV107" s="12">
        <f t="shared" si="114"/>
        <v>1304.7549466430983</v>
      </c>
      <c r="AW107" s="12">
        <f t="shared" ref="AW107:AX107" si="115">AW$1*AW51</f>
        <v>1276.2095379573439</v>
      </c>
      <c r="AX107" s="12">
        <f t="shared" si="115"/>
        <v>862.58993648136664</v>
      </c>
      <c r="AY107" s="12">
        <f t="shared" ref="AY107" si="116">AY$1*AY51</f>
        <v>465.63183447161225</v>
      </c>
    </row>
    <row r="108" spans="3:51">
      <c r="C108" t="s">
        <v>80</v>
      </c>
      <c r="D108" s="37">
        <f t="shared" ref="D108:AV108" si="117">D$1*D52</f>
        <v>443.06280232261599</v>
      </c>
      <c r="E108" s="37">
        <f t="shared" si="117"/>
        <v>158.16087793877401</v>
      </c>
      <c r="F108" s="37">
        <f t="shared" si="117"/>
        <v>343.72341023394682</v>
      </c>
      <c r="G108" s="37">
        <f t="shared" si="117"/>
        <v>1024.2155913734946</v>
      </c>
      <c r="H108" s="37">
        <f t="shared" si="117"/>
        <v>1210.0517705151167</v>
      </c>
      <c r="I108" s="37">
        <f t="shared" si="117"/>
        <v>1314.4101466537461</v>
      </c>
      <c r="J108" s="37">
        <f t="shared" si="117"/>
        <v>1403.6596029430866</v>
      </c>
      <c r="K108" s="37">
        <f t="shared" si="117"/>
        <v>1169.7089734111757</v>
      </c>
      <c r="L108" s="37">
        <f t="shared" si="117"/>
        <v>1013.1552800166927</v>
      </c>
      <c r="M108" s="37">
        <f t="shared" si="117"/>
        <v>916.2136406510964</v>
      </c>
      <c r="N108" s="37">
        <f t="shared" si="117"/>
        <v>800.23302510922463</v>
      </c>
      <c r="O108" s="37">
        <f t="shared" si="117"/>
        <v>486.98823872196715</v>
      </c>
      <c r="P108" s="37">
        <f t="shared" si="117"/>
        <v>303.65587912031407</v>
      </c>
      <c r="Q108" s="37">
        <f t="shared" si="117"/>
        <v>211.4564140347687</v>
      </c>
      <c r="R108" s="37">
        <f t="shared" si="117"/>
        <v>341.47098236720285</v>
      </c>
      <c r="S108" s="37">
        <f t="shared" si="117"/>
        <v>832.9852439811591</v>
      </c>
      <c r="T108" s="37">
        <f t="shared" si="117"/>
        <v>1198.7874640379778</v>
      </c>
      <c r="U108" s="37">
        <f t="shared" si="117"/>
        <v>1445.6230258872513</v>
      </c>
      <c r="V108" s="37">
        <f t="shared" si="117"/>
        <v>1504.2155724389827</v>
      </c>
      <c r="W108" s="37">
        <f t="shared" si="117"/>
        <v>1286.4854119382592</v>
      </c>
      <c r="X108" s="37">
        <f t="shared" si="117"/>
        <v>1095.6470497429887</v>
      </c>
      <c r="Y108" s="37">
        <f t="shared" si="117"/>
        <v>1192.3505861198787</v>
      </c>
      <c r="Z108" s="37">
        <f t="shared" si="117"/>
        <v>845.73743301340505</v>
      </c>
      <c r="AA108" s="37">
        <f t="shared" si="117"/>
        <v>578.53976946283819</v>
      </c>
      <c r="AB108" s="37">
        <f t="shared" si="117"/>
        <v>56.77564128217886</v>
      </c>
      <c r="AC108" s="37">
        <f t="shared" si="117"/>
        <v>2.3115229892114373</v>
      </c>
      <c r="AD108" s="37">
        <f t="shared" si="117"/>
        <v>596.03069037968271</v>
      </c>
      <c r="AE108" s="37">
        <f t="shared" si="117"/>
        <v>619.81499382093921</v>
      </c>
      <c r="AF108" s="37">
        <f t="shared" si="117"/>
        <v>1498.4402175630589</v>
      </c>
      <c r="AG108" s="37">
        <f t="shared" si="117"/>
        <v>1588.4909272061216</v>
      </c>
      <c r="AH108" s="37">
        <f t="shared" si="117"/>
        <v>1613.9778077157771</v>
      </c>
      <c r="AI108" s="37">
        <f t="shared" si="117"/>
        <v>1876.8420579970862</v>
      </c>
      <c r="AJ108" s="37">
        <f t="shared" si="117"/>
        <v>1543.2546726402243</v>
      </c>
      <c r="AK108" s="37">
        <f t="shared" si="117"/>
        <v>1252.3057043122137</v>
      </c>
      <c r="AL108" s="37">
        <f t="shared" si="117"/>
        <v>307.00973150761416</v>
      </c>
      <c r="AM108" s="37">
        <f t="shared" si="117"/>
        <v>552.85046214559236</v>
      </c>
      <c r="AN108" s="37">
        <f t="shared" si="117"/>
        <v>0</v>
      </c>
      <c r="AO108" s="37">
        <f t="shared" si="117"/>
        <v>29.507424145581869</v>
      </c>
      <c r="AP108" s="37">
        <f t="shared" si="117"/>
        <v>581.41006504213829</v>
      </c>
      <c r="AQ108" s="37">
        <f t="shared" si="117"/>
        <v>1202.3465525403401</v>
      </c>
      <c r="AR108" s="37">
        <f t="shared" si="117"/>
        <v>1609.9740071328447</v>
      </c>
      <c r="AS108" s="37">
        <f t="shared" si="117"/>
        <v>1768.5893699377166</v>
      </c>
      <c r="AT108" s="37">
        <f t="shared" si="117"/>
        <v>1776.0541881340071</v>
      </c>
      <c r="AU108" s="37">
        <f t="shared" si="117"/>
        <v>1492.3335265223313</v>
      </c>
      <c r="AV108" s="12">
        <f t="shared" si="117"/>
        <v>1290.3450024532651</v>
      </c>
      <c r="AW108" s="12">
        <f t="shared" ref="AW108:AX108" si="118">AW$1*AW52</f>
        <v>1262.1148543052052</v>
      </c>
      <c r="AX108" s="12">
        <f t="shared" si="118"/>
        <v>853.0633407973354</v>
      </c>
      <c r="AY108" s="12">
        <f t="shared" ref="AY108" si="119">AY$1*AY52</f>
        <v>460.48931421138354</v>
      </c>
    </row>
    <row r="109" spans="3:51">
      <c r="C109" s="32" t="s">
        <v>135</v>
      </c>
      <c r="D109" s="37">
        <f t="shared" ref="D109:AV109" si="120">D$1*D53</f>
        <v>492.24898730257354</v>
      </c>
      <c r="E109" s="37">
        <f t="shared" si="120"/>
        <v>438.41874225789701</v>
      </c>
      <c r="F109" s="37">
        <f t="shared" si="120"/>
        <v>1354.0202811139291</v>
      </c>
      <c r="G109" s="37">
        <f t="shared" si="120"/>
        <v>1318.7761967138761</v>
      </c>
      <c r="H109" s="37">
        <f t="shared" si="120"/>
        <v>1874.7458408676064</v>
      </c>
      <c r="I109" s="37">
        <f t="shared" si="120"/>
        <v>2298.9409903225578</v>
      </c>
      <c r="J109" s="37">
        <f t="shared" si="120"/>
        <v>3439.0167034710607</v>
      </c>
      <c r="K109" s="37">
        <f t="shared" si="120"/>
        <v>2683.1322132864952</v>
      </c>
      <c r="L109" s="37">
        <f t="shared" si="120"/>
        <v>2722.421492210085</v>
      </c>
      <c r="M109" s="37">
        <f t="shared" si="120"/>
        <v>1759.1154435451201</v>
      </c>
      <c r="N109" s="37">
        <f t="shared" si="120"/>
        <v>1443.5289438848665</v>
      </c>
      <c r="O109" s="37">
        <f t="shared" si="120"/>
        <v>1443.5692624199937</v>
      </c>
      <c r="P109" s="37">
        <f t="shared" si="120"/>
        <v>768.01435020628935</v>
      </c>
      <c r="Q109" s="37">
        <f t="shared" si="120"/>
        <v>547.46369834753182</v>
      </c>
      <c r="R109" s="37">
        <f t="shared" si="120"/>
        <v>852.57885228586747</v>
      </c>
      <c r="S109" s="37">
        <f t="shared" si="120"/>
        <v>2054.7687940589408</v>
      </c>
      <c r="T109" s="37">
        <f t="shared" si="120"/>
        <v>2543.1505582171776</v>
      </c>
      <c r="U109" s="37">
        <f t="shared" si="120"/>
        <v>2665.9137331682227</v>
      </c>
      <c r="V109" s="37">
        <f t="shared" si="120"/>
        <v>2093.5868120294344</v>
      </c>
      <c r="W109" s="37">
        <f t="shared" si="120"/>
        <v>3149.7385852078414</v>
      </c>
      <c r="X109" s="37">
        <f t="shared" si="120"/>
        <v>2474.1369172666318</v>
      </c>
      <c r="Y109" s="37">
        <f t="shared" si="120"/>
        <v>2919.4674385781659</v>
      </c>
      <c r="Z109" s="37">
        <f t="shared" si="120"/>
        <v>3136.4789228116847</v>
      </c>
      <c r="AA109" s="37">
        <f t="shared" si="120"/>
        <v>1713.0174914172005</v>
      </c>
      <c r="AB109" s="37">
        <f t="shared" si="120"/>
        <v>0</v>
      </c>
      <c r="AC109" s="37">
        <f t="shared" si="120"/>
        <v>0</v>
      </c>
      <c r="AD109" s="37">
        <f t="shared" si="120"/>
        <v>52.927333602570954</v>
      </c>
      <c r="AE109" s="37">
        <f t="shared" si="120"/>
        <v>1103.7561243884493</v>
      </c>
      <c r="AF109" s="37">
        <f t="shared" si="120"/>
        <v>1132.6656101268909</v>
      </c>
      <c r="AG109" s="37">
        <f t="shared" si="120"/>
        <v>2526.1169124697499</v>
      </c>
      <c r="AH109" s="37">
        <f t="shared" si="120"/>
        <v>2881.4980968465857</v>
      </c>
      <c r="AI109" s="37">
        <f t="shared" si="120"/>
        <v>3428.0282195108971</v>
      </c>
      <c r="AJ109" s="37">
        <f t="shared" si="120"/>
        <v>2714.0819929550485</v>
      </c>
      <c r="AK109" s="37">
        <f t="shared" si="120"/>
        <v>2442.9868057763774</v>
      </c>
      <c r="AL109" s="37">
        <f t="shared" si="120"/>
        <v>10617.051480438224</v>
      </c>
      <c r="AM109" s="37">
        <f t="shared" si="120"/>
        <v>1288.25143487121</v>
      </c>
      <c r="AN109" s="37">
        <f t="shared" si="120"/>
        <v>0</v>
      </c>
      <c r="AO109" s="37">
        <f t="shared" si="120"/>
        <v>0</v>
      </c>
      <c r="AP109" s="37">
        <f t="shared" si="120"/>
        <v>837.16027398398478</v>
      </c>
      <c r="AQ109" s="37">
        <f t="shared" si="120"/>
        <v>1942.814969139898</v>
      </c>
      <c r="AR109" s="37">
        <f t="shared" si="120"/>
        <v>2550.3709425443676</v>
      </c>
      <c r="AS109" s="37">
        <f t="shared" si="120"/>
        <v>2500.0593999075722</v>
      </c>
      <c r="AT109" s="37">
        <f t="shared" si="120"/>
        <v>2656.099353274692</v>
      </c>
      <c r="AU109" s="37">
        <f t="shared" si="120"/>
        <v>2291.6255533412436</v>
      </c>
      <c r="AV109" s="12">
        <f t="shared" si="120"/>
        <v>1815.6280871303172</v>
      </c>
      <c r="AW109" s="12">
        <f t="shared" ref="AW109:AX109" si="121">AW$1*AW53</f>
        <v>1822.7359096952903</v>
      </c>
      <c r="AX109" s="12">
        <f t="shared" si="121"/>
        <v>4913.9165345590654</v>
      </c>
      <c r="AY109" s="12">
        <f t="shared" ref="AY109" si="122">AY$1*AY53</f>
        <v>752.78177041565323</v>
      </c>
    </row>
    <row r="110" spans="3:51">
      <c r="C110" t="s">
        <v>82</v>
      </c>
      <c r="D110" s="37">
        <f t="shared" ref="D110:AV110" si="123">D$1*D54</f>
        <v>2761.0208444947289</v>
      </c>
      <c r="E110" s="37">
        <f t="shared" si="123"/>
        <v>1938.0086623043924</v>
      </c>
      <c r="F110" s="37">
        <f t="shared" si="123"/>
        <v>1611.4491152386786</v>
      </c>
      <c r="G110" s="37">
        <f t="shared" si="123"/>
        <v>3773.2356122000642</v>
      </c>
      <c r="H110" s="37">
        <f t="shared" si="123"/>
        <v>3601.1184769018046</v>
      </c>
      <c r="I110" s="37">
        <f t="shared" si="123"/>
        <v>3309.3655031362878</v>
      </c>
      <c r="J110" s="37">
        <f t="shared" si="123"/>
        <v>4007.2070502201618</v>
      </c>
      <c r="K110" s="37">
        <f t="shared" si="123"/>
        <v>3514.8750749485794</v>
      </c>
      <c r="L110" s="37">
        <f t="shared" si="123"/>
        <v>3056.265879402406</v>
      </c>
      <c r="M110" s="37">
        <f t="shared" si="123"/>
        <v>2904.5216570324233</v>
      </c>
      <c r="N110" s="37">
        <f t="shared" si="123"/>
        <v>2619.554651305255</v>
      </c>
      <c r="O110" s="37">
        <f t="shared" si="123"/>
        <v>1278.8898526216435</v>
      </c>
      <c r="P110" s="37">
        <f t="shared" si="123"/>
        <v>783.06437515757329</v>
      </c>
      <c r="Q110" s="37">
        <f t="shared" si="123"/>
        <v>1134.0993682147578</v>
      </c>
      <c r="R110" s="37">
        <f t="shared" si="123"/>
        <v>992.18480120758682</v>
      </c>
      <c r="S110" s="37">
        <f t="shared" si="123"/>
        <v>2710.6250383321685</v>
      </c>
      <c r="T110" s="37">
        <f t="shared" si="123"/>
        <v>3594.0030967586727</v>
      </c>
      <c r="U110" s="37">
        <f t="shared" si="123"/>
        <v>3437.9308210077729</v>
      </c>
      <c r="V110" s="37">
        <f t="shared" si="123"/>
        <v>4036.8538111974449</v>
      </c>
      <c r="W110" s="37">
        <f t="shared" si="123"/>
        <v>3682.6834805287235</v>
      </c>
      <c r="X110" s="37">
        <f t="shared" si="123"/>
        <v>3285.2812653662581</v>
      </c>
      <c r="Y110" s="37">
        <f t="shared" si="123"/>
        <v>3955.3137131090321</v>
      </c>
      <c r="Z110" s="37">
        <f t="shared" si="123"/>
        <v>3416.3054027019207</v>
      </c>
      <c r="AA110" s="37">
        <f t="shared" si="123"/>
        <v>2605.2126368301369</v>
      </c>
      <c r="AB110" s="37">
        <f t="shared" si="123"/>
        <v>2515.7398505640863</v>
      </c>
      <c r="AC110" s="37">
        <f t="shared" si="123"/>
        <v>1681.371088752139</v>
      </c>
      <c r="AD110" s="37">
        <f t="shared" si="123"/>
        <v>1441.085113407649</v>
      </c>
      <c r="AE110" s="37">
        <f t="shared" si="123"/>
        <v>3876.2680116634915</v>
      </c>
      <c r="AF110" s="37">
        <f t="shared" si="123"/>
        <v>4126.0990119349517</v>
      </c>
      <c r="AG110" s="37">
        <f t="shared" si="123"/>
        <v>3467.550114407898</v>
      </c>
      <c r="AH110" s="37">
        <f t="shared" si="123"/>
        <v>4138.8820493554431</v>
      </c>
      <c r="AI110" s="37">
        <f t="shared" si="123"/>
        <v>4861.0313114997252</v>
      </c>
      <c r="AJ110" s="37">
        <f t="shared" si="123"/>
        <v>4021.762470845767</v>
      </c>
      <c r="AK110" s="37">
        <f t="shared" si="123"/>
        <v>4051.7075390018517</v>
      </c>
      <c r="AL110" s="37">
        <f t="shared" si="123"/>
        <v>3430.649903776572</v>
      </c>
      <c r="AM110" s="37">
        <f t="shared" si="123"/>
        <v>2339.1700976670177</v>
      </c>
      <c r="AN110" s="37">
        <f t="shared" si="123"/>
        <v>2942.5505383355589</v>
      </c>
      <c r="AO110" s="37">
        <f t="shared" si="123"/>
        <v>1800.1791555515799</v>
      </c>
      <c r="AP110" s="37">
        <f t="shared" si="123"/>
        <v>2366.5319480416838</v>
      </c>
      <c r="AQ110" s="37">
        <f t="shared" si="123"/>
        <v>4548.0869953859401</v>
      </c>
      <c r="AR110" s="37">
        <f t="shared" si="123"/>
        <v>5101.1273995536339</v>
      </c>
      <c r="AS110" s="37">
        <f t="shared" si="123"/>
        <v>4574.3910208988564</v>
      </c>
      <c r="AT110" s="37">
        <f t="shared" si="123"/>
        <v>5546.1656741660881</v>
      </c>
      <c r="AU110" s="37">
        <f t="shared" si="123"/>
        <v>5352.0876025010994</v>
      </c>
      <c r="AV110" s="12">
        <f t="shared" si="123"/>
        <v>4744.8553029596478</v>
      </c>
      <c r="AW110" s="12">
        <f t="shared" ref="AW110:AX110" si="124">AW$1*AW54</f>
        <v>4842.0991490874085</v>
      </c>
      <c r="AX110" s="12">
        <f t="shared" si="124"/>
        <v>4236.6051405592498</v>
      </c>
      <c r="AY110" s="12">
        <f t="shared" ref="AY110" si="125">AY$1*AY54</f>
        <v>3451.1557059602328</v>
      </c>
    </row>
    <row r="111" spans="3:51">
      <c r="C111" t="s">
        <v>92</v>
      </c>
      <c r="D111" s="37">
        <f t="shared" ref="D111:AV111" si="126">D$1*D55</f>
        <v>1659.5269508642059</v>
      </c>
      <c r="E111" s="37">
        <f t="shared" si="126"/>
        <v>1275.740041319689</v>
      </c>
      <c r="F111" s="37">
        <f t="shared" si="126"/>
        <v>1355.1692716138139</v>
      </c>
      <c r="G111" s="37">
        <f t="shared" si="126"/>
        <v>2791.9235638015703</v>
      </c>
      <c r="H111" s="37">
        <f t="shared" si="126"/>
        <v>3772.0014897921915</v>
      </c>
      <c r="I111" s="37">
        <f t="shared" si="126"/>
        <v>4698.6182581261364</v>
      </c>
      <c r="J111" s="37">
        <f t="shared" si="126"/>
        <v>4802.2718312872748</v>
      </c>
      <c r="K111" s="37">
        <f t="shared" si="126"/>
        <v>3882.2586571780766</v>
      </c>
      <c r="L111" s="37">
        <f t="shared" si="126"/>
        <v>3619.4771231923037</v>
      </c>
      <c r="M111" s="37">
        <f t="shared" si="126"/>
        <v>2174.0747964286643</v>
      </c>
      <c r="N111" s="37">
        <f t="shared" si="126"/>
        <v>1685.8837062370585</v>
      </c>
      <c r="O111" s="37">
        <f t="shared" si="126"/>
        <v>1198.8318108233129</v>
      </c>
      <c r="P111" s="37">
        <f t="shared" si="126"/>
        <v>960.40285719599228</v>
      </c>
      <c r="Q111" s="37">
        <f t="shared" si="126"/>
        <v>587.82353866576864</v>
      </c>
      <c r="R111" s="37">
        <f t="shared" si="126"/>
        <v>926.16962579259518</v>
      </c>
      <c r="S111" s="37">
        <f t="shared" si="126"/>
        <v>2558.4177156957226</v>
      </c>
      <c r="T111" s="37">
        <f t="shared" si="126"/>
        <v>3970.6244517897394</v>
      </c>
      <c r="U111" s="37">
        <f t="shared" si="126"/>
        <v>4651.5423587191008</v>
      </c>
      <c r="V111" s="37">
        <f t="shared" si="126"/>
        <v>4743.9872907125036</v>
      </c>
      <c r="W111" s="37">
        <f t="shared" si="126"/>
        <v>3652.3890000549291</v>
      </c>
      <c r="X111" s="37">
        <f t="shared" si="126"/>
        <v>3090.5789916473686</v>
      </c>
      <c r="Y111" s="37">
        <f t="shared" si="126"/>
        <v>2895.6384895780475</v>
      </c>
      <c r="Z111" s="37">
        <f t="shared" si="126"/>
        <v>2018.1109067031987</v>
      </c>
      <c r="AA111" s="37">
        <f t="shared" si="126"/>
        <v>1448.9233802881818</v>
      </c>
      <c r="AB111" s="37">
        <f t="shared" si="126"/>
        <v>1165.6392687402645</v>
      </c>
      <c r="AC111" s="37">
        <f t="shared" si="126"/>
        <v>862.05541254395519</v>
      </c>
      <c r="AD111" s="37">
        <f t="shared" si="126"/>
        <v>1074.278713899957</v>
      </c>
      <c r="AE111" s="37">
        <f t="shared" si="126"/>
        <v>2902.608801408388</v>
      </c>
      <c r="AF111" s="37">
        <f t="shared" si="126"/>
        <v>3761.9277410792902</v>
      </c>
      <c r="AG111" s="37">
        <f t="shared" si="126"/>
        <v>5029.3201470947815</v>
      </c>
      <c r="AH111" s="37">
        <f t="shared" si="126"/>
        <v>4013.9443130262553</v>
      </c>
      <c r="AI111" s="37">
        <f t="shared" si="126"/>
        <v>5499.8112198512445</v>
      </c>
      <c r="AJ111" s="37">
        <f t="shared" si="126"/>
        <v>3857.0651074435204</v>
      </c>
      <c r="AK111" s="37">
        <f t="shared" si="126"/>
        <v>2749.181927485793</v>
      </c>
      <c r="AL111" s="37">
        <f t="shared" si="126"/>
        <v>2357.7743805275645</v>
      </c>
      <c r="AM111" s="37">
        <f t="shared" si="126"/>
        <v>1949.1953404484234</v>
      </c>
      <c r="AN111" s="37">
        <f t="shared" si="126"/>
        <v>1450.0791779154129</v>
      </c>
      <c r="AO111" s="37">
        <f t="shared" si="126"/>
        <v>727.25225852624897</v>
      </c>
      <c r="AP111" s="37">
        <f t="shared" si="126"/>
        <v>1354.9466574716855</v>
      </c>
      <c r="AQ111" s="37">
        <f t="shared" si="126"/>
        <v>2261.9021287985024</v>
      </c>
      <c r="AR111" s="37">
        <f t="shared" si="126"/>
        <v>3573.2094202224625</v>
      </c>
      <c r="AS111" s="37">
        <f t="shared" si="126"/>
        <v>4646.5516731950138</v>
      </c>
      <c r="AT111" s="37">
        <f t="shared" si="126"/>
        <v>4460.9076106976627</v>
      </c>
      <c r="AU111" s="37">
        <f t="shared" si="126"/>
        <v>3107.3103887300031</v>
      </c>
      <c r="AV111" s="12">
        <f t="shared" si="126"/>
        <v>2956.250633341394</v>
      </c>
      <c r="AW111" s="12">
        <f t="shared" ref="AW111:AX111" si="127">AW$1*AW55</f>
        <v>2795.6687340133412</v>
      </c>
      <c r="AX111" s="12">
        <f t="shared" si="127"/>
        <v>1590.5957127253332</v>
      </c>
      <c r="AY111" s="12">
        <f t="shared" ref="AY111" si="128">AY$1*AY55</f>
        <v>1192.6567442772532</v>
      </c>
    </row>
    <row r="112" spans="3:51">
      <c r="C112" t="s">
        <v>83</v>
      </c>
      <c r="D112" s="37">
        <f t="shared" ref="D112:AV112" si="129">D$1*D56</f>
        <v>178.26590723568992</v>
      </c>
      <c r="E112" s="37">
        <f t="shared" si="129"/>
        <v>137.03962791584698</v>
      </c>
      <c r="F112" s="37">
        <f t="shared" si="129"/>
        <v>145.57189296405306</v>
      </c>
      <c r="G112" s="37">
        <f t="shared" si="129"/>
        <v>299.90762534745551</v>
      </c>
      <c r="H112" s="37">
        <f t="shared" si="129"/>
        <v>405.1873139643883</v>
      </c>
      <c r="I112" s="37">
        <f t="shared" si="129"/>
        <v>504.72422041886529</v>
      </c>
      <c r="J112" s="37">
        <f t="shared" si="129"/>
        <v>515.85865740295196</v>
      </c>
      <c r="K112" s="37">
        <f t="shared" si="129"/>
        <v>417.03110713873031</v>
      </c>
      <c r="L112" s="37">
        <f t="shared" si="129"/>
        <v>388.80319042043573</v>
      </c>
      <c r="M112" s="37">
        <f t="shared" si="129"/>
        <v>233.53848865291297</v>
      </c>
      <c r="N112" s="37">
        <f t="shared" si="129"/>
        <v>181.09714230896421</v>
      </c>
      <c r="O112" s="37">
        <f t="shared" si="129"/>
        <v>128.77816794004579</v>
      </c>
      <c r="P112" s="37">
        <f t="shared" si="129"/>
        <v>103.16619839203904</v>
      </c>
      <c r="Q112" s="37">
        <f t="shared" si="129"/>
        <v>63.143835271959638</v>
      </c>
      <c r="R112" s="37">
        <f t="shared" si="129"/>
        <v>99.488874531430497</v>
      </c>
      <c r="S112" s="37">
        <f t="shared" si="129"/>
        <v>274.82449437705986</v>
      </c>
      <c r="T112" s="37">
        <f t="shared" si="129"/>
        <v>426.52333535282929</v>
      </c>
      <c r="U112" s="37">
        <f t="shared" si="129"/>
        <v>499.66734085908399</v>
      </c>
      <c r="V112" s="37">
        <f t="shared" si="129"/>
        <v>509.5977488362268</v>
      </c>
      <c r="W112" s="37">
        <f t="shared" si="129"/>
        <v>392.33857475673096</v>
      </c>
      <c r="X112" s="37">
        <f t="shared" si="129"/>
        <v>331.98910541505506</v>
      </c>
      <c r="Y112" s="37">
        <f t="shared" si="129"/>
        <v>311.04865281181691</v>
      </c>
      <c r="Z112" s="37">
        <f t="shared" si="129"/>
        <v>216.78489252514979</v>
      </c>
      <c r="AA112" s="37">
        <f t="shared" si="129"/>
        <v>155.64293232331519</v>
      </c>
      <c r="AB112" s="37">
        <f t="shared" si="129"/>
        <v>125.21263462658432</v>
      </c>
      <c r="AC112" s="37">
        <f t="shared" si="129"/>
        <v>92.601744204610924</v>
      </c>
      <c r="AD112" s="37">
        <f t="shared" si="129"/>
        <v>115.39871013100311</v>
      </c>
      <c r="AE112" s="37">
        <f t="shared" si="129"/>
        <v>311.79740170167622</v>
      </c>
      <c r="AF112" s="37">
        <f t="shared" si="129"/>
        <v>404.10251552552796</v>
      </c>
      <c r="AG112" s="37">
        <f t="shared" si="129"/>
        <v>540.24812211317146</v>
      </c>
      <c r="AH112" s="37">
        <f t="shared" si="129"/>
        <v>431.17674237380606</v>
      </c>
      <c r="AI112" s="37">
        <f t="shared" si="129"/>
        <v>590.78813768058785</v>
      </c>
      <c r="AJ112" s="37">
        <f t="shared" si="129"/>
        <v>414.32482328020097</v>
      </c>
      <c r="AK112" s="37">
        <f t="shared" si="129"/>
        <v>295.31633108097662</v>
      </c>
      <c r="AL112" s="37">
        <f t="shared" si="129"/>
        <v>253.27144508435634</v>
      </c>
      <c r="AM112" s="37">
        <f t="shared" si="129"/>
        <v>209.38200224086049</v>
      </c>
      <c r="AN112" s="37">
        <f t="shared" si="129"/>
        <v>155.76708777164453</v>
      </c>
      <c r="AO112" s="37">
        <f t="shared" si="129"/>
        <v>78.121228213783098</v>
      </c>
      <c r="AP112" s="37">
        <f t="shared" si="129"/>
        <v>145.54797981700278</v>
      </c>
      <c r="AQ112" s="37">
        <f t="shared" si="129"/>
        <v>242.97287540803404</v>
      </c>
      <c r="AR112" s="37">
        <f t="shared" si="129"/>
        <v>383.83312708923467</v>
      </c>
      <c r="AS112" s="37">
        <f t="shared" si="129"/>
        <v>499.13124285705032</v>
      </c>
      <c r="AT112" s="37">
        <f t="shared" si="129"/>
        <v>479.18941111591721</v>
      </c>
      <c r="AU112" s="37">
        <f t="shared" si="129"/>
        <v>333.78638727221511</v>
      </c>
      <c r="AV112" s="12">
        <f t="shared" si="129"/>
        <v>317.55959184287406</v>
      </c>
      <c r="AW112" s="12">
        <f t="shared" ref="AW112:AX112" si="130">AW$1*AW56</f>
        <v>300.30993045326039</v>
      </c>
      <c r="AX112" s="12">
        <f t="shared" si="130"/>
        <v>170.86133348212329</v>
      </c>
      <c r="AY112" s="12">
        <f t="shared" ref="AY112" si="131">AY$1*AY56</f>
        <v>128.11484406964959</v>
      </c>
    </row>
    <row r="113" spans="3:51">
      <c r="C113" t="s">
        <v>84</v>
      </c>
      <c r="D113" s="37">
        <f t="shared" ref="D113:AV113" si="132">D$1*D57</f>
        <v>3025.3700187116765</v>
      </c>
      <c r="E113" s="37">
        <f t="shared" si="132"/>
        <v>0</v>
      </c>
      <c r="F113" s="37">
        <f t="shared" si="132"/>
        <v>4136.5378509713792</v>
      </c>
      <c r="G113" s="37">
        <f t="shared" si="132"/>
        <v>3748.3384924559045</v>
      </c>
      <c r="H113" s="37">
        <f t="shared" si="132"/>
        <v>4861.5334453810319</v>
      </c>
      <c r="I113" s="37">
        <f t="shared" si="132"/>
        <v>5830.8630423569894</v>
      </c>
      <c r="J113" s="37">
        <f t="shared" si="132"/>
        <v>6343.621161781386</v>
      </c>
      <c r="K113" s="37">
        <f t="shared" si="132"/>
        <v>4813.7229977327861</v>
      </c>
      <c r="L113" s="37">
        <f t="shared" si="132"/>
        <v>4595.971408982341</v>
      </c>
      <c r="M113" s="37">
        <f t="shared" si="132"/>
        <v>3566.7922233241343</v>
      </c>
      <c r="N113" s="37">
        <f t="shared" si="132"/>
        <v>3008.4240320303575</v>
      </c>
      <c r="O113" s="37">
        <f t="shared" si="132"/>
        <v>2709.7003637757957</v>
      </c>
      <c r="P113" s="37">
        <f t="shared" si="132"/>
        <v>1948.1215374632729</v>
      </c>
      <c r="Q113" s="37">
        <f t="shared" si="132"/>
        <v>1292.3446941250402</v>
      </c>
      <c r="R113" s="37">
        <f t="shared" si="132"/>
        <v>1579.2155343751251</v>
      </c>
      <c r="S113" s="37">
        <f t="shared" si="132"/>
        <v>2912.0541232078276</v>
      </c>
      <c r="T113" s="37">
        <f t="shared" si="132"/>
        <v>4529.7971307021226</v>
      </c>
      <c r="U113" s="37">
        <f t="shared" si="132"/>
        <v>5109.0955818926541</v>
      </c>
      <c r="V113" s="37">
        <f t="shared" si="132"/>
        <v>5985.1164837739443</v>
      </c>
      <c r="W113" s="37">
        <f t="shared" si="132"/>
        <v>4542.4149838381973</v>
      </c>
      <c r="X113" s="37">
        <f t="shared" si="132"/>
        <v>3786.078178764697</v>
      </c>
      <c r="Y113" s="37">
        <f t="shared" si="132"/>
        <v>3978.9926595443853</v>
      </c>
      <c r="Z113" s="37">
        <f t="shared" si="132"/>
        <v>3163.9726760058629</v>
      </c>
      <c r="AA113" s="37">
        <f t="shared" si="132"/>
        <v>2626.5031279600234</v>
      </c>
      <c r="AB113" s="37">
        <f t="shared" si="132"/>
        <v>2601.6690720910469</v>
      </c>
      <c r="AC113" s="37">
        <f t="shared" si="132"/>
        <v>1861.8284978236577</v>
      </c>
      <c r="AD113" s="37">
        <f t="shared" si="132"/>
        <v>1801.9273446571081</v>
      </c>
      <c r="AE113" s="37">
        <f t="shared" si="132"/>
        <v>3982.8437106025599</v>
      </c>
      <c r="AF113" s="37">
        <f t="shared" si="132"/>
        <v>4817.6364988376172</v>
      </c>
      <c r="AG113" s="37">
        <f t="shared" si="132"/>
        <v>5970.6142472241072</v>
      </c>
      <c r="AH113" s="37">
        <f t="shared" si="132"/>
        <v>5575.1468468782059</v>
      </c>
      <c r="AI113" s="37">
        <f t="shared" si="132"/>
        <v>7036.2925410056414</v>
      </c>
      <c r="AJ113" s="37">
        <f t="shared" si="132"/>
        <v>5374.8319313450429</v>
      </c>
      <c r="AK113" s="37">
        <f t="shared" si="132"/>
        <v>4238.8187183007976</v>
      </c>
      <c r="AL113" s="37">
        <f t="shared" si="132"/>
        <v>4524.1117666379723</v>
      </c>
      <c r="AM113" s="37">
        <f t="shared" si="132"/>
        <v>3269.9099958651154</v>
      </c>
      <c r="AN113" s="37">
        <f t="shared" si="132"/>
        <v>2715.066591115889</v>
      </c>
      <c r="AO113" s="37">
        <f t="shared" si="132"/>
        <v>1857.2696874379469</v>
      </c>
      <c r="AP113" s="37">
        <f t="shared" si="132"/>
        <v>2296.8759614125815</v>
      </c>
      <c r="AQ113" s="37">
        <f t="shared" si="132"/>
        <v>3333.6140357212989</v>
      </c>
      <c r="AR113" s="37">
        <f t="shared" si="132"/>
        <v>5009.1821996750414</v>
      </c>
      <c r="AS113" s="37">
        <f t="shared" si="132"/>
        <v>5975.9998832150541</v>
      </c>
      <c r="AT113" s="37">
        <f t="shared" si="132"/>
        <v>6252.1316401601216</v>
      </c>
      <c r="AU113" s="37">
        <f t="shared" si="132"/>
        <v>4829.336319879676</v>
      </c>
      <c r="AV113" s="12">
        <f t="shared" si="132"/>
        <v>4817.8952891764902</v>
      </c>
      <c r="AW113" s="12">
        <f t="shared" ref="AW113:AX113" si="133">AW$1*AW57</f>
        <v>4312.1748997430605</v>
      </c>
      <c r="AX113" s="12">
        <f t="shared" si="133"/>
        <v>2889.0132666841819</v>
      </c>
      <c r="AY113" s="12">
        <f t="shared" ref="AY113" si="134">AY$1*AY57</f>
        <v>1946.8186480548788</v>
      </c>
    </row>
    <row r="114" spans="3:51" ht="15.75" customHeight="1"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</row>
    <row r="115" spans="3:51"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EnergyCostSteamPlant</vt:lpstr>
      <vt:lpstr>EnergyUseSteamPlant</vt:lpstr>
      <vt:lpstr>PoundsSteamPerBldg</vt:lpstr>
      <vt:lpstr>SteamEnergyPerBldg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Dorough</dc:creator>
  <cp:lastModifiedBy>Scott Dorough</cp:lastModifiedBy>
  <dcterms:created xsi:type="dcterms:W3CDTF">2015-01-14T19:13:20Z</dcterms:created>
  <dcterms:modified xsi:type="dcterms:W3CDTF">2015-07-10T22:45:34Z</dcterms:modified>
</cp:coreProperties>
</file>