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gan\Documents\School-Related\MS\Spring 2019\DB\Project\wisconsin-benchmark\performance-test\"/>
    </mc:Choice>
  </mc:AlternateContent>
  <xr:revisionPtr revIDLastSave="0" documentId="13_ncr:1_{C9DCDC3A-A26E-4455-B1F6-168790E6E43D}" xr6:coauthVersionLast="43" xr6:coauthVersionMax="43" xr10:uidLastSave="{00000000-0000-0000-0000-000000000000}"/>
  <bookViews>
    <workbookView xWindow="-98" yWindow="-98" windowWidth="20715" windowHeight="13276" activeTab="1" xr2:uid="{139C03C4-4511-44A7-BDD9-FC1DDE7946CE}"/>
  </bookViews>
  <sheets>
    <sheet name="Sheet1" sheetId="1" r:id="rId1"/>
    <sheet name="summary numbers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177" i="1" l="1"/>
  <c r="G177" i="1"/>
  <c r="F177" i="1"/>
  <c r="E177" i="1"/>
  <c r="I177" i="1" s="1"/>
  <c r="H172" i="1"/>
  <c r="G172" i="1"/>
  <c r="F172" i="1"/>
  <c r="E172" i="1"/>
  <c r="H167" i="1"/>
  <c r="G167" i="1"/>
  <c r="F167" i="1"/>
  <c r="E167" i="1"/>
  <c r="H162" i="1"/>
  <c r="G162" i="1"/>
  <c r="F162" i="1"/>
  <c r="E162" i="1"/>
  <c r="H157" i="1"/>
  <c r="G157" i="1"/>
  <c r="F157" i="1"/>
  <c r="E157" i="1"/>
  <c r="I157" i="1" s="1"/>
  <c r="H152" i="1"/>
  <c r="G152" i="1"/>
  <c r="F152" i="1"/>
  <c r="E152" i="1"/>
  <c r="H145" i="1"/>
  <c r="G145" i="1"/>
  <c r="F145" i="1"/>
  <c r="E145" i="1"/>
  <c r="H140" i="1"/>
  <c r="G140" i="1"/>
  <c r="F140" i="1"/>
  <c r="E140" i="1"/>
  <c r="H135" i="1"/>
  <c r="G135" i="1"/>
  <c r="F135" i="1"/>
  <c r="E135" i="1"/>
  <c r="H130" i="1"/>
  <c r="G130" i="1"/>
  <c r="F130" i="1"/>
  <c r="E130" i="1"/>
  <c r="H123" i="1"/>
  <c r="G123" i="1"/>
  <c r="F123" i="1"/>
  <c r="E123" i="1"/>
  <c r="H118" i="1"/>
  <c r="G118" i="1"/>
  <c r="F118" i="1"/>
  <c r="E118" i="1"/>
  <c r="H113" i="1"/>
  <c r="G113" i="1"/>
  <c r="F113" i="1"/>
  <c r="E113" i="1"/>
  <c r="H108" i="1"/>
  <c r="G108" i="1"/>
  <c r="F108" i="1"/>
  <c r="E108" i="1"/>
  <c r="I108" i="1" s="1"/>
  <c r="H101" i="1"/>
  <c r="G101" i="1"/>
  <c r="F101" i="1"/>
  <c r="E101" i="1"/>
  <c r="I101" i="1" s="1"/>
  <c r="H96" i="1"/>
  <c r="G96" i="1"/>
  <c r="F96" i="1"/>
  <c r="E96" i="1"/>
  <c r="I96" i="1" s="1"/>
  <c r="H91" i="1"/>
  <c r="G91" i="1"/>
  <c r="F91" i="1"/>
  <c r="E91" i="1"/>
  <c r="I91" i="1" s="1"/>
  <c r="H86" i="1"/>
  <c r="G86" i="1"/>
  <c r="F86" i="1"/>
  <c r="E86" i="1"/>
  <c r="I86" i="1" s="1"/>
  <c r="H81" i="1"/>
  <c r="G81" i="1"/>
  <c r="F81" i="1"/>
  <c r="E81" i="1"/>
  <c r="H76" i="1"/>
  <c r="G76" i="1"/>
  <c r="F76" i="1"/>
  <c r="E76" i="1"/>
  <c r="H71" i="1"/>
  <c r="G71" i="1"/>
  <c r="F71" i="1"/>
  <c r="E71" i="1"/>
  <c r="H66" i="1"/>
  <c r="G66" i="1"/>
  <c r="F66" i="1"/>
  <c r="E66" i="1"/>
  <c r="H59" i="1"/>
  <c r="G59" i="1"/>
  <c r="F59" i="1"/>
  <c r="E59" i="1"/>
  <c r="H54" i="1"/>
  <c r="G54" i="1"/>
  <c r="F54" i="1"/>
  <c r="E54" i="1"/>
  <c r="H49" i="1"/>
  <c r="G49" i="1"/>
  <c r="F49" i="1"/>
  <c r="E49" i="1"/>
  <c r="H44" i="1"/>
  <c r="G44" i="1"/>
  <c r="F44" i="1"/>
  <c r="E44" i="1"/>
  <c r="H39" i="1"/>
  <c r="G39" i="1"/>
  <c r="F39" i="1"/>
  <c r="E39" i="1"/>
  <c r="H34" i="1"/>
  <c r="G34" i="1"/>
  <c r="F34" i="1"/>
  <c r="E34" i="1"/>
  <c r="H29" i="1"/>
  <c r="G29" i="1"/>
  <c r="F29" i="1"/>
  <c r="E29" i="1"/>
  <c r="H24" i="1"/>
  <c r="G24" i="1"/>
  <c r="F24" i="1"/>
  <c r="E24" i="1"/>
  <c r="H17" i="1"/>
  <c r="G17" i="1"/>
  <c r="F17" i="1"/>
  <c r="E17" i="1"/>
  <c r="I17" i="1" s="1"/>
  <c r="H12" i="1"/>
  <c r="G12" i="1"/>
  <c r="F12" i="1"/>
  <c r="E12" i="1"/>
  <c r="I12" i="1" s="1"/>
  <c r="H7" i="1"/>
  <c r="G7" i="1"/>
  <c r="F7" i="1"/>
  <c r="E7" i="1"/>
  <c r="I7" i="1" s="1"/>
  <c r="I172" i="1" l="1"/>
  <c r="I167" i="1"/>
  <c r="I162" i="1"/>
  <c r="I152" i="1"/>
  <c r="I145" i="1"/>
  <c r="I140" i="1"/>
  <c r="I135" i="1"/>
  <c r="I130" i="1"/>
  <c r="I118" i="1"/>
  <c r="I123" i="1"/>
  <c r="I113" i="1"/>
  <c r="I81" i="1"/>
  <c r="I76" i="1"/>
  <c r="I71" i="1"/>
  <c r="I66" i="1"/>
  <c r="I59" i="1"/>
  <c r="I54" i="1"/>
  <c r="I49" i="1"/>
  <c r="I44" i="1"/>
  <c r="I39" i="1"/>
  <c r="I34" i="1"/>
  <c r="I29" i="1"/>
  <c r="I24" i="1"/>
</calcChain>
</file>

<file path=xl/sharedStrings.xml><?xml version="1.0" encoding="utf-8"?>
<sst xmlns="http://schemas.openxmlformats.org/spreadsheetml/2006/main" count="342" uniqueCount="103">
  <si>
    <t>experiment #</t>
  </si>
  <si>
    <t>Description</t>
  </si>
  <si>
    <t>Run Number</t>
  </si>
  <si>
    <t>High</t>
  </si>
  <si>
    <t>Low</t>
  </si>
  <si>
    <t>Avg</t>
  </si>
  <si>
    <t>Std Dev</t>
  </si>
  <si>
    <t>ten percent rule of thumb</t>
  </si>
  <si>
    <t>Aggregation</t>
  </si>
  <si>
    <t>1.a</t>
  </si>
  <si>
    <t>1.b</t>
  </si>
  <si>
    <t>1.c</t>
  </si>
  <si>
    <t>Time (ms)</t>
  </si>
  <si>
    <t>Query 2 (no index)</t>
  </si>
  <si>
    <t>Query 4 (index on unique2)</t>
  </si>
  <si>
    <t>Query 6 (index on unique1)</t>
  </si>
  <si>
    <t>adjusted avg (throw out high and low)</t>
  </si>
  <si>
    <t>2.a</t>
  </si>
  <si>
    <t>2.b</t>
  </si>
  <si>
    <t>2.c</t>
  </si>
  <si>
    <t>Query 13 (clustered index on uniq2)</t>
  </si>
  <si>
    <t>Different join algs</t>
  </si>
  <si>
    <t>Query 10 - no index</t>
  </si>
  <si>
    <t>disable merge join (force hash join)</t>
  </si>
  <si>
    <t>2.d</t>
  </si>
  <si>
    <t>2.e</t>
  </si>
  <si>
    <t>Query 15</t>
  </si>
  <si>
    <t>2.f</t>
  </si>
  <si>
    <t>disable hash join (force merge join)</t>
  </si>
  <si>
    <t>2.g</t>
  </si>
  <si>
    <t>2.h</t>
  </si>
  <si>
    <t>Query 17</t>
  </si>
  <si>
    <t>3.a</t>
  </si>
  <si>
    <t>3.b</t>
  </si>
  <si>
    <t>3.c</t>
  </si>
  <si>
    <t>3.d</t>
  </si>
  <si>
    <t>3.e</t>
  </si>
  <si>
    <t>3.f</t>
  </si>
  <si>
    <t>3.g</t>
  </si>
  <si>
    <t>3.h</t>
  </si>
  <si>
    <t>Query 22 - no index</t>
  </si>
  <si>
    <t>just running raw, with SUM()</t>
  </si>
  <si>
    <t>just running raw, with COUNT(*)</t>
  </si>
  <si>
    <t>TENKTUP1</t>
  </si>
  <si>
    <t>HUNDREDKTUP1</t>
  </si>
  <si>
    <t>enable_sort off</t>
  </si>
  <si>
    <t>3.i</t>
  </si>
  <si>
    <t>3.j</t>
  </si>
  <si>
    <t>3.k</t>
  </si>
  <si>
    <t>AGGREGATE ON UNIQUE3</t>
  </si>
  <si>
    <t>3.l</t>
  </si>
  <si>
    <t>HUNDREDKTUP1 AGGREGATE ON UNIQUE3</t>
  </si>
  <si>
    <t>ENABLE_SORT = NO</t>
  </si>
  <si>
    <t>These used sort (strikethru used hash):</t>
  </si>
  <si>
    <t>These still used sorting….</t>
  </si>
  <si>
    <t>3.m</t>
  </si>
  <si>
    <t>3.n</t>
  </si>
  <si>
    <t>3.o</t>
  </si>
  <si>
    <t>3.p</t>
  </si>
  <si>
    <t>Query 22</t>
  </si>
  <si>
    <t>Work_mem = 64 kb</t>
  </si>
  <si>
    <t>Work_mem = 512 kb</t>
  </si>
  <si>
    <t>Work_mem = 4 MB</t>
  </si>
  <si>
    <t>Work_mem = 1 gb</t>
  </si>
  <si>
    <t>HUNDREDKTUP1 AGGREGATE ON evenOnePercent</t>
  </si>
  <si>
    <t>4.a</t>
  </si>
  <si>
    <t>Query 10 (see notes)</t>
  </si>
  <si>
    <t>GEQO effort = 1</t>
  </si>
  <si>
    <t>4.b</t>
  </si>
  <si>
    <t>4.c</t>
  </si>
  <si>
    <t>GEQO effort = 5</t>
  </si>
  <si>
    <t>GEQO effort = 10</t>
  </si>
  <si>
    <t>Query 10 (see notes) - 10m tuples</t>
  </si>
  <si>
    <t>work_mem = 1 Mb</t>
  </si>
  <si>
    <t>work_mem = 512 kB</t>
  </si>
  <si>
    <t>work_mem = 4 Mb</t>
  </si>
  <si>
    <t>Avg (Adjusted)</t>
  </si>
  <si>
    <t>Query 10 - no index (hash)</t>
  </si>
  <si>
    <t>Query 10 - no index (merge)</t>
  </si>
  <si>
    <t>Query 13 (idx: uniq2) (merge)</t>
  </si>
  <si>
    <t>Query 13 (idx: uniq2) (hash)</t>
  </si>
  <si>
    <t>Query 15 (hash)</t>
  </si>
  <si>
    <t>Query 15 (merge)</t>
  </si>
  <si>
    <t>Query 17 (hash)</t>
  </si>
  <si>
    <t>Query 17 (merge)</t>
  </si>
  <si>
    <t>Query 22 - TENK - SUM</t>
  </si>
  <si>
    <t>Query 22 - TENK - COUNT</t>
  </si>
  <si>
    <t>Query 22 - 100K - SUM</t>
  </si>
  <si>
    <t>Query 22 - 100K - COUNT</t>
  </si>
  <si>
    <t>Query 22 - 100k - SUM - AGG U3</t>
  </si>
  <si>
    <t>Query 22 - 100k - COUNT - AGG U3</t>
  </si>
  <si>
    <t>Query 22 - 100k - SUM - AGG U3 - no sort</t>
  </si>
  <si>
    <t>Query 22 - 100k - COUNT - AGG U3 - no sort</t>
  </si>
  <si>
    <t>Query 22 - mem 64kb - agg evenOneP</t>
  </si>
  <si>
    <t>Query 22 - mem 512kb - agg evenOneP</t>
  </si>
  <si>
    <t>Query 22 - mem 4 mb - agg evenOneP</t>
  </si>
  <si>
    <t>Query 22 - mem 1 gb - agg evenOneP</t>
  </si>
  <si>
    <t>Query 10 - geqo 10 - 512 kb mem</t>
  </si>
  <si>
    <t>Query 10 - geqo 10 - 1 MB mem</t>
  </si>
  <si>
    <t>Query 10 - geqo 10 - 4 MB mem</t>
  </si>
  <si>
    <t>Query 10 - geqo 1</t>
  </si>
  <si>
    <t>Query 10 - geqo 5</t>
  </si>
  <si>
    <t>Query 10 - geqo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</si>
</sst>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trike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10% Rule of Thumb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 numbers'!$A$3</c:f>
              <c:strCache>
                <c:ptCount val="1"/>
                <c:pt idx="0">
                  <c:v>Query 2 (no index)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'summary numbers'!$B$2:$F$2</c:f>
              <c:strCache>
                <c:ptCount val="5"/>
                <c:pt idx="0">
                  <c:v>High</c:v>
                </c:pt>
                <c:pt idx="1">
                  <c:v>Low</c:v>
                </c:pt>
                <c:pt idx="2">
                  <c:v>Avg</c:v>
                </c:pt>
                <c:pt idx="3">
                  <c:v>Std Dev</c:v>
                </c:pt>
                <c:pt idx="4">
                  <c:v>Avg (Adjusted)</c:v>
                </c:pt>
              </c:strCache>
            </c:strRef>
          </c:cat>
          <c:val>
            <c:numRef>
              <c:f>'summary numbers'!$B$3:$F$3</c:f>
              <c:numCache>
                <c:formatCode>General</c:formatCode>
                <c:ptCount val="5"/>
                <c:pt idx="0">
                  <c:v>194</c:v>
                </c:pt>
                <c:pt idx="1">
                  <c:v>119</c:v>
                </c:pt>
                <c:pt idx="2">
                  <c:v>151.6</c:v>
                </c:pt>
                <c:pt idx="3">
                  <c:v>27.024063351021052</c:v>
                </c:pt>
                <c:pt idx="4">
                  <c:v>148.33333333333334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D9-467C-83E7-5FBBB1C9D690}"/>
            </c:ext>
          </c:extLst>
        </c:ser>
        <c:ser>
          <c:idx val="1"/>
          <c:order val="1"/>
          <c:tx>
            <c:strRef>
              <c:f>'summary numbers'!$A$4</c:f>
              <c:strCache>
                <c:ptCount val="1"/>
                <c:pt idx="0">
                  <c:v>Query 4 (index on unique2)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'summary numbers'!$B$2:$F$2</c:f>
              <c:strCache>
                <c:ptCount val="5"/>
                <c:pt idx="0">
                  <c:v>High</c:v>
                </c:pt>
                <c:pt idx="1">
                  <c:v>Low</c:v>
                </c:pt>
                <c:pt idx="2">
                  <c:v>Avg</c:v>
                </c:pt>
                <c:pt idx="3">
                  <c:v>Std Dev</c:v>
                </c:pt>
                <c:pt idx="4">
                  <c:v>Avg (Adjusted)</c:v>
                </c:pt>
              </c:strCache>
            </c:strRef>
          </c:cat>
          <c:val>
            <c:numRef>
              <c:f>'summary numbers'!$B$4:$F$4</c:f>
              <c:numCache>
                <c:formatCode>General</c:formatCode>
                <c:ptCount val="5"/>
                <c:pt idx="0">
                  <c:v>236</c:v>
                </c:pt>
                <c:pt idx="1">
                  <c:v>159</c:v>
                </c:pt>
                <c:pt idx="2">
                  <c:v>195.6</c:v>
                </c:pt>
                <c:pt idx="3">
                  <c:v>36.232582022262818</c:v>
                </c:pt>
                <c:pt idx="4">
                  <c:v>194.33333333333334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D9-467C-83E7-5FBBB1C9D690}"/>
            </c:ext>
          </c:extLst>
        </c:ser>
        <c:ser>
          <c:idx val="2"/>
          <c:order val="2"/>
          <c:tx>
            <c:strRef>
              <c:f>'summary numbers'!$A$5</c:f>
              <c:strCache>
                <c:ptCount val="1"/>
                <c:pt idx="0">
                  <c:v>Query 6 (index on unique1)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'summary numbers'!$B$2:$F$2</c:f>
              <c:strCache>
                <c:ptCount val="5"/>
                <c:pt idx="0">
                  <c:v>High</c:v>
                </c:pt>
                <c:pt idx="1">
                  <c:v>Low</c:v>
                </c:pt>
                <c:pt idx="2">
                  <c:v>Avg</c:v>
                </c:pt>
                <c:pt idx="3">
                  <c:v>Std Dev</c:v>
                </c:pt>
                <c:pt idx="4">
                  <c:v>Avg (Adjusted)</c:v>
                </c:pt>
              </c:strCache>
            </c:strRef>
          </c:cat>
          <c:val>
            <c:numRef>
              <c:f>'summary numbers'!$B$5:$F$5</c:f>
              <c:numCache>
                <c:formatCode>General</c:formatCode>
                <c:ptCount val="5"/>
                <c:pt idx="0">
                  <c:v>268</c:v>
                </c:pt>
                <c:pt idx="1">
                  <c:v>126</c:v>
                </c:pt>
                <c:pt idx="2">
                  <c:v>210.6</c:v>
                </c:pt>
                <c:pt idx="3">
                  <c:v>52.695350838570221</c:v>
                </c:pt>
                <c:pt idx="4">
                  <c:v>219.66666666666666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D9-467C-83E7-5FBBB1C9D6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2438456"/>
        <c:axId val="562441408"/>
      </c:barChart>
      <c:catAx>
        <c:axId val="562438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441408"/>
        <c:crosses val="autoZero"/>
        <c:auto val="1"/>
        <c:lblAlgn val="ctr"/>
        <c:lblOffset val="100"/>
        <c:noMultiLvlLbl val="0"/>
      </c:catAx>
      <c:valAx>
        <c:axId val="56244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438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GEQO Effort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 numbers'!$A$102</c:f>
              <c:strCache>
                <c:ptCount val="1"/>
                <c:pt idx="0">
                  <c:v>Query 10 - geqo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'summary numbers'!$B$101:$F$101</c:f>
              <c:strCache>
                <c:ptCount val="5"/>
                <c:pt idx="0">
                  <c:v>High</c:v>
                </c:pt>
                <c:pt idx="1">
                  <c:v>Low</c:v>
                </c:pt>
                <c:pt idx="2">
                  <c:v>Avg</c:v>
                </c:pt>
                <c:pt idx="3">
                  <c:v>Std Dev</c:v>
                </c:pt>
                <c:pt idx="4">
                  <c:v>Avg (Adjusted)</c:v>
                </c:pt>
              </c:strCache>
            </c:strRef>
          </c:cat>
          <c:val>
            <c:numRef>
              <c:f>'summary numbers'!$B$102:$F$102</c:f>
              <c:numCache>
                <c:formatCode>General</c:formatCode>
                <c:ptCount val="5"/>
                <c:pt idx="0">
                  <c:v>16544</c:v>
                </c:pt>
                <c:pt idx="1">
                  <c:v>12932</c:v>
                </c:pt>
                <c:pt idx="2">
                  <c:v>15259.8</c:v>
                </c:pt>
                <c:pt idx="3">
                  <c:v>1456.8411718509333</c:v>
                </c:pt>
                <c:pt idx="4">
                  <c:v>15607.666666666666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C0-4644-9FB5-9F23494ADDC3}"/>
            </c:ext>
          </c:extLst>
        </c:ser>
        <c:ser>
          <c:idx val="1"/>
          <c:order val="1"/>
          <c:tx>
            <c:strRef>
              <c:f>'summary numbers'!$A$103</c:f>
              <c:strCache>
                <c:ptCount val="1"/>
                <c:pt idx="0">
                  <c:v>Query 10 - geqo 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'summary numbers'!$B$101:$F$101</c:f>
              <c:strCache>
                <c:ptCount val="5"/>
                <c:pt idx="0">
                  <c:v>High</c:v>
                </c:pt>
                <c:pt idx="1">
                  <c:v>Low</c:v>
                </c:pt>
                <c:pt idx="2">
                  <c:v>Avg</c:v>
                </c:pt>
                <c:pt idx="3">
                  <c:v>Std Dev</c:v>
                </c:pt>
                <c:pt idx="4">
                  <c:v>Avg (Adjusted)</c:v>
                </c:pt>
              </c:strCache>
            </c:strRef>
          </c:cat>
          <c:val>
            <c:numRef>
              <c:f>'summary numbers'!$B$103:$F$103</c:f>
              <c:numCache>
                <c:formatCode>General</c:formatCode>
                <c:ptCount val="5"/>
                <c:pt idx="0">
                  <c:v>14357</c:v>
                </c:pt>
                <c:pt idx="1">
                  <c:v>12717</c:v>
                </c:pt>
                <c:pt idx="2">
                  <c:v>13462.8</c:v>
                </c:pt>
                <c:pt idx="3">
                  <c:v>764.6359918287917</c:v>
                </c:pt>
                <c:pt idx="4">
                  <c:v>13413.333333333334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C0-4644-9FB5-9F23494ADDC3}"/>
            </c:ext>
          </c:extLst>
        </c:ser>
        <c:ser>
          <c:idx val="2"/>
          <c:order val="2"/>
          <c:tx>
            <c:strRef>
              <c:f>'summary numbers'!$A$104</c:f>
              <c:strCache>
                <c:ptCount val="1"/>
                <c:pt idx="0">
                  <c:v>Query 10 - geqo 10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'summary numbers'!$B$101:$F$101</c:f>
              <c:strCache>
                <c:ptCount val="5"/>
                <c:pt idx="0">
                  <c:v>High</c:v>
                </c:pt>
                <c:pt idx="1">
                  <c:v>Low</c:v>
                </c:pt>
                <c:pt idx="2">
                  <c:v>Avg</c:v>
                </c:pt>
                <c:pt idx="3">
                  <c:v>Std Dev</c:v>
                </c:pt>
                <c:pt idx="4">
                  <c:v>Avg (Adjusted)</c:v>
                </c:pt>
              </c:strCache>
            </c:strRef>
          </c:cat>
          <c:val>
            <c:numRef>
              <c:f>'summary numbers'!$B$104:$F$104</c:f>
              <c:numCache>
                <c:formatCode>General</c:formatCode>
                <c:ptCount val="5"/>
                <c:pt idx="0">
                  <c:v>13214</c:v>
                </c:pt>
                <c:pt idx="1">
                  <c:v>11733</c:v>
                </c:pt>
                <c:pt idx="2">
                  <c:v>12394.2</c:v>
                </c:pt>
                <c:pt idx="3">
                  <c:v>701.39054741278051</c:v>
                </c:pt>
                <c:pt idx="4">
                  <c:v>12341.333333333334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C0-4644-9FB5-9F23494ADDC3}"/>
            </c:ext>
          </c:extLst>
        </c:ser>
        <c:ser>
          <c:idx val="3"/>
          <c:order val="3"/>
          <c:tx>
            <c:strRef>
              <c:f>'summary numbers'!$A$105</c:f>
              <c:strCache>
                <c:ptCount val="1"/>
                <c:pt idx="0">
                  <c:v>Query 10 - geqo 10 - 512 kb mem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'summary numbers'!$B$101:$F$101</c:f>
              <c:strCache>
                <c:ptCount val="5"/>
                <c:pt idx="0">
                  <c:v>High</c:v>
                </c:pt>
                <c:pt idx="1">
                  <c:v>Low</c:v>
                </c:pt>
                <c:pt idx="2">
                  <c:v>Avg</c:v>
                </c:pt>
                <c:pt idx="3">
                  <c:v>Std Dev</c:v>
                </c:pt>
                <c:pt idx="4">
                  <c:v>Avg (Adjusted)</c:v>
                </c:pt>
              </c:strCache>
            </c:strRef>
          </c:cat>
          <c:val>
            <c:numRef>
              <c:f>'summary numbers'!$B$105:$F$105</c:f>
              <c:numCache>
                <c:formatCode>General</c:formatCode>
                <c:ptCount val="5"/>
                <c:pt idx="0">
                  <c:v>15438</c:v>
                </c:pt>
                <c:pt idx="1">
                  <c:v>11334</c:v>
                </c:pt>
                <c:pt idx="2">
                  <c:v>14233.2</c:v>
                </c:pt>
                <c:pt idx="3">
                  <c:v>1690.1825936862526</c:v>
                </c:pt>
                <c:pt idx="4">
                  <c:v>14798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BC0-4644-9FB5-9F23494ADDC3}"/>
            </c:ext>
          </c:extLst>
        </c:ser>
        <c:ser>
          <c:idx val="4"/>
          <c:order val="4"/>
          <c:tx>
            <c:strRef>
              <c:f>'summary numbers'!$A$106</c:f>
              <c:strCache>
                <c:ptCount val="1"/>
                <c:pt idx="0">
                  <c:v>Query 10 - geqo 10 - 1 MB mem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'summary numbers'!$B$101:$F$101</c:f>
              <c:strCache>
                <c:ptCount val="5"/>
                <c:pt idx="0">
                  <c:v>High</c:v>
                </c:pt>
                <c:pt idx="1">
                  <c:v>Low</c:v>
                </c:pt>
                <c:pt idx="2">
                  <c:v>Avg</c:v>
                </c:pt>
                <c:pt idx="3">
                  <c:v>Std Dev</c:v>
                </c:pt>
                <c:pt idx="4">
                  <c:v>Avg (Adjusted)</c:v>
                </c:pt>
              </c:strCache>
            </c:strRef>
          </c:cat>
          <c:val>
            <c:numRef>
              <c:f>'summary numbers'!$B$106:$F$106</c:f>
              <c:numCache>
                <c:formatCode>General</c:formatCode>
                <c:ptCount val="5"/>
                <c:pt idx="0">
                  <c:v>13838</c:v>
                </c:pt>
                <c:pt idx="1">
                  <c:v>11170</c:v>
                </c:pt>
                <c:pt idx="2">
                  <c:v>11975.2</c:v>
                </c:pt>
                <c:pt idx="3">
                  <c:v>1065.3336097204481</c:v>
                </c:pt>
                <c:pt idx="4">
                  <c:v>11622.666666666666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BC0-4644-9FB5-9F23494ADDC3}"/>
            </c:ext>
          </c:extLst>
        </c:ser>
        <c:ser>
          <c:idx val="5"/>
          <c:order val="5"/>
          <c:tx>
            <c:strRef>
              <c:f>'summary numbers'!$A$107</c:f>
              <c:strCache>
                <c:ptCount val="1"/>
                <c:pt idx="0">
                  <c:v>Query 10 - geqo 10 - 4 MB mem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'summary numbers'!$B$101:$F$101</c:f>
              <c:strCache>
                <c:ptCount val="5"/>
                <c:pt idx="0">
                  <c:v>High</c:v>
                </c:pt>
                <c:pt idx="1">
                  <c:v>Low</c:v>
                </c:pt>
                <c:pt idx="2">
                  <c:v>Avg</c:v>
                </c:pt>
                <c:pt idx="3">
                  <c:v>Std Dev</c:v>
                </c:pt>
                <c:pt idx="4">
                  <c:v>Avg (Adjusted)</c:v>
                </c:pt>
              </c:strCache>
            </c:strRef>
          </c:cat>
          <c:val>
            <c:numRef>
              <c:f>'summary numbers'!$B$107:$F$107</c:f>
              <c:numCache>
                <c:formatCode>General</c:formatCode>
                <c:ptCount val="5"/>
                <c:pt idx="0">
                  <c:v>12488</c:v>
                </c:pt>
                <c:pt idx="1">
                  <c:v>10033</c:v>
                </c:pt>
                <c:pt idx="2">
                  <c:v>11794.2</c:v>
                </c:pt>
                <c:pt idx="3">
                  <c:v>995.93709640719783</c:v>
                </c:pt>
                <c:pt idx="4">
                  <c:v>12150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BC0-4644-9FB5-9F23494ADD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5942984"/>
        <c:axId val="525943640"/>
      </c:barChart>
      <c:catAx>
        <c:axId val="525942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943640"/>
        <c:crosses val="autoZero"/>
        <c:auto val="1"/>
        <c:lblAlgn val="ctr"/>
        <c:lblOffset val="100"/>
        <c:noMultiLvlLbl val="0"/>
      </c:catAx>
      <c:valAx>
        <c:axId val="525943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942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Different</a:t>
            </a:r>
            <a:r>
              <a:rPr lang="en-US" baseline="0"/>
              <a:t> Join Algorithms (1)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 numbers'!$A$22</c:f>
              <c:strCache>
                <c:ptCount val="1"/>
                <c:pt idx="0">
                  <c:v>Query 10 - no index (merge)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'summary numbers'!$B$21:$F$21</c:f>
              <c:strCache>
                <c:ptCount val="5"/>
                <c:pt idx="0">
                  <c:v>High</c:v>
                </c:pt>
                <c:pt idx="1">
                  <c:v>Low</c:v>
                </c:pt>
                <c:pt idx="2">
                  <c:v>Avg</c:v>
                </c:pt>
                <c:pt idx="3">
                  <c:v>Std Dev</c:v>
                </c:pt>
                <c:pt idx="4">
                  <c:v>Avg (Adjusted)</c:v>
                </c:pt>
              </c:strCache>
            </c:strRef>
          </c:cat>
          <c:val>
            <c:numRef>
              <c:f>'summary numbers'!$B$22:$F$22</c:f>
              <c:numCache>
                <c:formatCode>General</c:formatCode>
                <c:ptCount val="5"/>
                <c:pt idx="0">
                  <c:v>476</c:v>
                </c:pt>
                <c:pt idx="1">
                  <c:v>208</c:v>
                </c:pt>
                <c:pt idx="2">
                  <c:v>292.8</c:v>
                </c:pt>
                <c:pt idx="3">
                  <c:v>105.7435577233904</c:v>
                </c:pt>
                <c:pt idx="4">
                  <c:v>260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8A-4AAB-A684-280E08A4B178}"/>
            </c:ext>
          </c:extLst>
        </c:ser>
        <c:ser>
          <c:idx val="1"/>
          <c:order val="1"/>
          <c:tx>
            <c:strRef>
              <c:f>'summary numbers'!$A$23</c:f>
              <c:strCache>
                <c:ptCount val="1"/>
                <c:pt idx="0">
                  <c:v>Query 10 - no index (hash)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'summary numbers'!$B$21:$F$21</c:f>
              <c:strCache>
                <c:ptCount val="5"/>
                <c:pt idx="0">
                  <c:v>High</c:v>
                </c:pt>
                <c:pt idx="1">
                  <c:v>Low</c:v>
                </c:pt>
                <c:pt idx="2">
                  <c:v>Avg</c:v>
                </c:pt>
                <c:pt idx="3">
                  <c:v>Std Dev</c:v>
                </c:pt>
                <c:pt idx="4">
                  <c:v>Avg (Adjusted)</c:v>
                </c:pt>
              </c:strCache>
            </c:strRef>
          </c:cat>
          <c:val>
            <c:numRef>
              <c:f>'summary numbers'!$B$23:$F$23</c:f>
              <c:numCache>
                <c:formatCode>General</c:formatCode>
                <c:ptCount val="5"/>
                <c:pt idx="0">
                  <c:v>494</c:v>
                </c:pt>
                <c:pt idx="1">
                  <c:v>242</c:v>
                </c:pt>
                <c:pt idx="2">
                  <c:v>341.8</c:v>
                </c:pt>
                <c:pt idx="3">
                  <c:v>101.57361862216001</c:v>
                </c:pt>
                <c:pt idx="4">
                  <c:v>324.33333333333331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8A-4AAB-A684-280E08A4B1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5174432"/>
        <c:axId val="525173776"/>
      </c:barChart>
      <c:catAx>
        <c:axId val="525174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173776"/>
        <c:crosses val="autoZero"/>
        <c:auto val="1"/>
        <c:lblAlgn val="ctr"/>
        <c:lblOffset val="100"/>
        <c:noMultiLvlLbl val="0"/>
      </c:catAx>
      <c:valAx>
        <c:axId val="52517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174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Different Join Algorithms (2)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 numbers'!$A$25</c:f>
              <c:strCache>
                <c:ptCount val="1"/>
                <c:pt idx="0">
                  <c:v>Query 13 (idx: uniq2) (merge)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'summary numbers'!$B$24:$F$24</c:f>
              <c:strCache>
                <c:ptCount val="5"/>
                <c:pt idx="0">
                  <c:v>High</c:v>
                </c:pt>
                <c:pt idx="1">
                  <c:v>Low</c:v>
                </c:pt>
                <c:pt idx="2">
                  <c:v>Avg</c:v>
                </c:pt>
                <c:pt idx="3">
                  <c:v>Std Dev</c:v>
                </c:pt>
                <c:pt idx="4">
                  <c:v>Avg (Adjusted)</c:v>
                </c:pt>
              </c:strCache>
            </c:strRef>
          </c:cat>
          <c:val>
            <c:numRef>
              <c:f>'summary numbers'!$B$25:$F$25</c:f>
              <c:numCache>
                <c:formatCode>General</c:formatCode>
                <c:ptCount val="5"/>
                <c:pt idx="0">
                  <c:v>474</c:v>
                </c:pt>
                <c:pt idx="1">
                  <c:v>206</c:v>
                </c:pt>
                <c:pt idx="2">
                  <c:v>309.8</c:v>
                </c:pt>
                <c:pt idx="3">
                  <c:v>124.09351312619043</c:v>
                </c:pt>
                <c:pt idx="4">
                  <c:v>289.66666666666669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3E-4734-9059-95994E47436F}"/>
            </c:ext>
          </c:extLst>
        </c:ser>
        <c:ser>
          <c:idx val="1"/>
          <c:order val="1"/>
          <c:tx>
            <c:strRef>
              <c:f>'summary numbers'!$A$26</c:f>
              <c:strCache>
                <c:ptCount val="1"/>
                <c:pt idx="0">
                  <c:v>Query 13 (idx: uniq2) (hash)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'summary numbers'!$B$24:$F$24</c:f>
              <c:strCache>
                <c:ptCount val="5"/>
                <c:pt idx="0">
                  <c:v>High</c:v>
                </c:pt>
                <c:pt idx="1">
                  <c:v>Low</c:v>
                </c:pt>
                <c:pt idx="2">
                  <c:v>Avg</c:v>
                </c:pt>
                <c:pt idx="3">
                  <c:v>Std Dev</c:v>
                </c:pt>
                <c:pt idx="4">
                  <c:v>Avg (Adjusted)</c:v>
                </c:pt>
              </c:strCache>
            </c:strRef>
          </c:cat>
          <c:val>
            <c:numRef>
              <c:f>'summary numbers'!$B$26:$F$26</c:f>
              <c:numCache>
                <c:formatCode>General</c:formatCode>
                <c:ptCount val="5"/>
                <c:pt idx="0">
                  <c:v>356</c:v>
                </c:pt>
                <c:pt idx="1">
                  <c:v>245</c:v>
                </c:pt>
                <c:pt idx="2">
                  <c:v>289.2</c:v>
                </c:pt>
                <c:pt idx="3">
                  <c:v>43.551119388598927</c:v>
                </c:pt>
                <c:pt idx="4">
                  <c:v>281.66666666666669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3E-4734-9059-95994E4743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5784392"/>
        <c:axId val="465784720"/>
      </c:barChart>
      <c:catAx>
        <c:axId val="465784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784720"/>
        <c:crosses val="autoZero"/>
        <c:auto val="1"/>
        <c:lblAlgn val="ctr"/>
        <c:lblOffset val="100"/>
        <c:noMultiLvlLbl val="0"/>
      </c:catAx>
      <c:valAx>
        <c:axId val="46578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784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Different Join Algorithms</a:t>
            </a:r>
            <a:r>
              <a:rPr lang="en-US" baseline="0"/>
              <a:t> (3)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 numbers'!$A$35</c:f>
              <c:strCache>
                <c:ptCount val="1"/>
                <c:pt idx="0">
                  <c:v>Query 15 (hash)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'summary numbers'!$B$34:$F$34</c:f>
              <c:strCache>
                <c:ptCount val="5"/>
                <c:pt idx="0">
                  <c:v>High</c:v>
                </c:pt>
                <c:pt idx="1">
                  <c:v>Low</c:v>
                </c:pt>
                <c:pt idx="2">
                  <c:v>Avg</c:v>
                </c:pt>
                <c:pt idx="3">
                  <c:v>Std Dev</c:v>
                </c:pt>
                <c:pt idx="4">
                  <c:v>Avg (Adjusted)</c:v>
                </c:pt>
              </c:strCache>
            </c:strRef>
          </c:cat>
          <c:val>
            <c:numRef>
              <c:f>'summary numbers'!$B$35:$F$35</c:f>
              <c:numCache>
                <c:formatCode>General</c:formatCode>
                <c:ptCount val="5"/>
                <c:pt idx="0">
                  <c:v>285</c:v>
                </c:pt>
                <c:pt idx="1">
                  <c:v>258</c:v>
                </c:pt>
                <c:pt idx="2">
                  <c:v>277.8</c:v>
                </c:pt>
                <c:pt idx="3">
                  <c:v>11.300442469213319</c:v>
                </c:pt>
                <c:pt idx="4">
                  <c:v>282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9A-426B-85BD-C0FF0540B273}"/>
            </c:ext>
          </c:extLst>
        </c:ser>
        <c:ser>
          <c:idx val="1"/>
          <c:order val="1"/>
          <c:tx>
            <c:strRef>
              <c:f>'summary numbers'!$A$36</c:f>
              <c:strCache>
                <c:ptCount val="1"/>
                <c:pt idx="0">
                  <c:v>Query 15 (merge)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'summary numbers'!$B$34:$F$34</c:f>
              <c:strCache>
                <c:ptCount val="5"/>
                <c:pt idx="0">
                  <c:v>High</c:v>
                </c:pt>
                <c:pt idx="1">
                  <c:v>Low</c:v>
                </c:pt>
                <c:pt idx="2">
                  <c:v>Avg</c:v>
                </c:pt>
                <c:pt idx="3">
                  <c:v>Std Dev</c:v>
                </c:pt>
                <c:pt idx="4">
                  <c:v>Avg (Adjusted)</c:v>
                </c:pt>
              </c:strCache>
            </c:strRef>
          </c:cat>
          <c:val>
            <c:numRef>
              <c:f>'summary numbers'!$B$36:$F$36</c:f>
              <c:numCache>
                <c:formatCode>General</c:formatCode>
                <c:ptCount val="5"/>
                <c:pt idx="0">
                  <c:v>315</c:v>
                </c:pt>
                <c:pt idx="1">
                  <c:v>265</c:v>
                </c:pt>
                <c:pt idx="2">
                  <c:v>292.2</c:v>
                </c:pt>
                <c:pt idx="3">
                  <c:v>22.387496510329154</c:v>
                </c:pt>
                <c:pt idx="4">
                  <c:v>293.66666666666669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9A-426B-85BD-C0FF0540B2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9859200"/>
        <c:axId val="466037960"/>
      </c:barChart>
      <c:catAx>
        <c:axId val="459859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037960"/>
        <c:crosses val="autoZero"/>
        <c:auto val="1"/>
        <c:lblAlgn val="ctr"/>
        <c:lblOffset val="100"/>
        <c:noMultiLvlLbl val="0"/>
      </c:catAx>
      <c:valAx>
        <c:axId val="466037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859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Different Join</a:t>
            </a:r>
            <a:r>
              <a:rPr lang="en-US" baseline="0"/>
              <a:t> Algorithms</a:t>
            </a:r>
            <a:r>
              <a:rPr lang="en-US"/>
              <a:t> (4)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 numbers'!$A$43</c:f>
              <c:strCache>
                <c:ptCount val="1"/>
                <c:pt idx="0">
                  <c:v>Query 17 (hash)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'summary numbers'!$B$42:$F$42</c:f>
              <c:strCache>
                <c:ptCount val="5"/>
                <c:pt idx="0">
                  <c:v>High</c:v>
                </c:pt>
                <c:pt idx="1">
                  <c:v>Low</c:v>
                </c:pt>
                <c:pt idx="2">
                  <c:v>Avg</c:v>
                </c:pt>
                <c:pt idx="3">
                  <c:v>Std Dev</c:v>
                </c:pt>
                <c:pt idx="4">
                  <c:v>Avg (Adjusted)</c:v>
                </c:pt>
              </c:strCache>
            </c:strRef>
          </c:cat>
          <c:val>
            <c:numRef>
              <c:f>'summary numbers'!$B$43:$F$43</c:f>
              <c:numCache>
                <c:formatCode>General</c:formatCode>
                <c:ptCount val="5"/>
                <c:pt idx="0">
                  <c:v>475</c:v>
                </c:pt>
                <c:pt idx="1">
                  <c:v>352</c:v>
                </c:pt>
                <c:pt idx="2">
                  <c:v>412.4</c:v>
                </c:pt>
                <c:pt idx="3">
                  <c:v>44.86981167778621</c:v>
                </c:pt>
                <c:pt idx="4">
                  <c:v>411.66666666666669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D0-49EF-8E9C-B2CB128019A9}"/>
            </c:ext>
          </c:extLst>
        </c:ser>
        <c:ser>
          <c:idx val="1"/>
          <c:order val="1"/>
          <c:tx>
            <c:strRef>
              <c:f>'summary numbers'!$A$44</c:f>
              <c:strCache>
                <c:ptCount val="1"/>
                <c:pt idx="0">
                  <c:v>Query 17 (merge)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'summary numbers'!$B$42:$F$42</c:f>
              <c:strCache>
                <c:ptCount val="5"/>
                <c:pt idx="0">
                  <c:v>High</c:v>
                </c:pt>
                <c:pt idx="1">
                  <c:v>Low</c:v>
                </c:pt>
                <c:pt idx="2">
                  <c:v>Avg</c:v>
                </c:pt>
                <c:pt idx="3">
                  <c:v>Std Dev</c:v>
                </c:pt>
                <c:pt idx="4">
                  <c:v>Avg (Adjusted)</c:v>
                </c:pt>
              </c:strCache>
            </c:strRef>
          </c:cat>
          <c:val>
            <c:numRef>
              <c:f>'summary numbers'!$B$44:$F$44</c:f>
              <c:numCache>
                <c:formatCode>General</c:formatCode>
                <c:ptCount val="5"/>
                <c:pt idx="0">
                  <c:v>438</c:v>
                </c:pt>
                <c:pt idx="1">
                  <c:v>358</c:v>
                </c:pt>
                <c:pt idx="2">
                  <c:v>380.8</c:v>
                </c:pt>
                <c:pt idx="3">
                  <c:v>33.603571238783537</c:v>
                </c:pt>
                <c:pt idx="4">
                  <c:v>369.33333333333331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D0-49EF-8E9C-B2CB128019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5939704"/>
        <c:axId val="525943312"/>
      </c:barChart>
      <c:catAx>
        <c:axId val="525939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943312"/>
        <c:crosses val="autoZero"/>
        <c:auto val="1"/>
        <c:lblAlgn val="ctr"/>
        <c:lblOffset val="100"/>
        <c:noMultiLvlLbl val="0"/>
      </c:catAx>
      <c:valAx>
        <c:axId val="52594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939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Aggregation (10k)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 numbers'!$A$54</c:f>
              <c:strCache>
                <c:ptCount val="1"/>
                <c:pt idx="0">
                  <c:v>Query 22 - TENK - SUM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'summary numbers'!$B$53:$F$53</c:f>
              <c:strCache>
                <c:ptCount val="5"/>
                <c:pt idx="0">
                  <c:v>High</c:v>
                </c:pt>
                <c:pt idx="1">
                  <c:v>Low</c:v>
                </c:pt>
                <c:pt idx="2">
                  <c:v>Avg</c:v>
                </c:pt>
                <c:pt idx="3">
                  <c:v>Std Dev</c:v>
                </c:pt>
                <c:pt idx="4">
                  <c:v>Avg (Adjusted)</c:v>
                </c:pt>
              </c:strCache>
            </c:strRef>
          </c:cat>
          <c:val>
            <c:numRef>
              <c:f>'summary numbers'!$B$54:$F$54</c:f>
              <c:numCache>
                <c:formatCode>General</c:formatCode>
                <c:ptCount val="5"/>
                <c:pt idx="0">
                  <c:v>354</c:v>
                </c:pt>
                <c:pt idx="1">
                  <c:v>110</c:v>
                </c:pt>
                <c:pt idx="2">
                  <c:v>182.8</c:v>
                </c:pt>
                <c:pt idx="3">
                  <c:v>98.118295949328413</c:v>
                </c:pt>
                <c:pt idx="4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73-4A8F-B4A8-F2029DF3AD4F}"/>
            </c:ext>
          </c:extLst>
        </c:ser>
        <c:ser>
          <c:idx val="1"/>
          <c:order val="1"/>
          <c:tx>
            <c:strRef>
              <c:f>'summary numbers'!$A$55</c:f>
              <c:strCache>
                <c:ptCount val="1"/>
                <c:pt idx="0">
                  <c:v>Query 22 - TENK - COUNT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'summary numbers'!$B$53:$F$53</c:f>
              <c:strCache>
                <c:ptCount val="5"/>
                <c:pt idx="0">
                  <c:v>High</c:v>
                </c:pt>
                <c:pt idx="1">
                  <c:v>Low</c:v>
                </c:pt>
                <c:pt idx="2">
                  <c:v>Avg</c:v>
                </c:pt>
                <c:pt idx="3">
                  <c:v>Std Dev</c:v>
                </c:pt>
                <c:pt idx="4">
                  <c:v>Avg (Adjusted)</c:v>
                </c:pt>
              </c:strCache>
            </c:strRef>
          </c:cat>
          <c:val>
            <c:numRef>
              <c:f>'summary numbers'!$B$55:$F$55</c:f>
              <c:numCache>
                <c:formatCode>General</c:formatCode>
                <c:ptCount val="5"/>
                <c:pt idx="0">
                  <c:v>204</c:v>
                </c:pt>
                <c:pt idx="1">
                  <c:v>96</c:v>
                </c:pt>
                <c:pt idx="2">
                  <c:v>146.4</c:v>
                </c:pt>
                <c:pt idx="3">
                  <c:v>44.014770248179182</c:v>
                </c:pt>
                <c:pt idx="4">
                  <c:v>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73-4A8F-B4A8-F2029DF3AD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5946264"/>
        <c:axId val="525941344"/>
      </c:barChart>
      <c:catAx>
        <c:axId val="525946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941344"/>
        <c:crosses val="autoZero"/>
        <c:auto val="1"/>
        <c:lblAlgn val="ctr"/>
        <c:lblOffset val="100"/>
        <c:noMultiLvlLbl val="0"/>
      </c:catAx>
      <c:valAx>
        <c:axId val="52594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946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Aggregation (100k)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 numbers'!$A$60</c:f>
              <c:strCache>
                <c:ptCount val="1"/>
                <c:pt idx="0">
                  <c:v>Query 22 - 100K - SUM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'summary numbers'!$B$59:$F$59</c:f>
              <c:strCache>
                <c:ptCount val="5"/>
                <c:pt idx="0">
                  <c:v>High</c:v>
                </c:pt>
                <c:pt idx="1">
                  <c:v>Low</c:v>
                </c:pt>
                <c:pt idx="2">
                  <c:v>Avg</c:v>
                </c:pt>
                <c:pt idx="3">
                  <c:v>Std Dev</c:v>
                </c:pt>
                <c:pt idx="4">
                  <c:v>Avg (Adjusted)</c:v>
                </c:pt>
              </c:strCache>
            </c:strRef>
          </c:cat>
          <c:val>
            <c:numRef>
              <c:f>'summary numbers'!$B$60:$F$60</c:f>
              <c:numCache>
                <c:formatCode>General</c:formatCode>
                <c:ptCount val="5"/>
                <c:pt idx="0">
                  <c:v>215</c:v>
                </c:pt>
                <c:pt idx="1">
                  <c:v>124</c:v>
                </c:pt>
                <c:pt idx="2">
                  <c:v>168</c:v>
                </c:pt>
                <c:pt idx="3">
                  <c:v>40.068691019298349</c:v>
                </c:pt>
                <c:pt idx="4">
                  <c:v>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DC-4D28-9AAF-76266159B05E}"/>
            </c:ext>
          </c:extLst>
        </c:ser>
        <c:ser>
          <c:idx val="1"/>
          <c:order val="1"/>
          <c:tx>
            <c:strRef>
              <c:f>'summary numbers'!$A$61</c:f>
              <c:strCache>
                <c:ptCount val="1"/>
                <c:pt idx="0">
                  <c:v>Query 22 - 100K - COUNT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'summary numbers'!$B$59:$F$59</c:f>
              <c:strCache>
                <c:ptCount val="5"/>
                <c:pt idx="0">
                  <c:v>High</c:v>
                </c:pt>
                <c:pt idx="1">
                  <c:v>Low</c:v>
                </c:pt>
                <c:pt idx="2">
                  <c:v>Avg</c:v>
                </c:pt>
                <c:pt idx="3">
                  <c:v>Std Dev</c:v>
                </c:pt>
                <c:pt idx="4">
                  <c:v>Avg (Adjusted)</c:v>
                </c:pt>
              </c:strCache>
            </c:strRef>
          </c:cat>
          <c:val>
            <c:numRef>
              <c:f>'summary numbers'!$B$61:$F$61</c:f>
              <c:numCache>
                <c:formatCode>General</c:formatCode>
                <c:ptCount val="5"/>
                <c:pt idx="0">
                  <c:v>501</c:v>
                </c:pt>
                <c:pt idx="1">
                  <c:v>189</c:v>
                </c:pt>
                <c:pt idx="2">
                  <c:v>259.2</c:v>
                </c:pt>
                <c:pt idx="3">
                  <c:v>135.35582735885441</c:v>
                </c:pt>
                <c:pt idx="4">
                  <c:v>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DC-4D28-9AAF-76266159B0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8329704"/>
        <c:axId val="458330360"/>
      </c:barChart>
      <c:catAx>
        <c:axId val="458329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330360"/>
        <c:crosses val="autoZero"/>
        <c:auto val="1"/>
        <c:lblAlgn val="ctr"/>
        <c:lblOffset val="100"/>
        <c:noMultiLvlLbl val="0"/>
      </c:catAx>
      <c:valAx>
        <c:axId val="458330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329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Aggregation</a:t>
            </a:r>
            <a:r>
              <a:rPr lang="en-US" baseline="0"/>
              <a:t> (100k)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 numbers'!$A$70</c:f>
              <c:strCache>
                <c:ptCount val="1"/>
                <c:pt idx="0">
                  <c:v>Query 22 - 100k - SUM - AGG U3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'summary numbers'!$B$69:$F$69</c:f>
              <c:strCache>
                <c:ptCount val="5"/>
                <c:pt idx="0">
                  <c:v>High</c:v>
                </c:pt>
                <c:pt idx="1">
                  <c:v>Low</c:v>
                </c:pt>
                <c:pt idx="2">
                  <c:v>Avg</c:v>
                </c:pt>
                <c:pt idx="3">
                  <c:v>Std Dev</c:v>
                </c:pt>
                <c:pt idx="4">
                  <c:v>Avg (Adjusted)</c:v>
                </c:pt>
              </c:strCache>
            </c:strRef>
          </c:cat>
          <c:val>
            <c:numRef>
              <c:f>'summary numbers'!$B$70:$F$70</c:f>
              <c:numCache>
                <c:formatCode>General</c:formatCode>
                <c:ptCount val="5"/>
                <c:pt idx="0">
                  <c:v>411</c:v>
                </c:pt>
                <c:pt idx="1">
                  <c:v>321</c:v>
                </c:pt>
                <c:pt idx="2">
                  <c:v>360.6</c:v>
                </c:pt>
                <c:pt idx="3">
                  <c:v>38.383590243748692</c:v>
                </c:pt>
                <c:pt idx="4">
                  <c:v>357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97-4095-A3B7-E7D86650001F}"/>
            </c:ext>
          </c:extLst>
        </c:ser>
        <c:ser>
          <c:idx val="1"/>
          <c:order val="1"/>
          <c:tx>
            <c:strRef>
              <c:f>'summary numbers'!$A$71</c:f>
              <c:strCache>
                <c:ptCount val="1"/>
                <c:pt idx="0">
                  <c:v>Query 22 - 100k - COUNT - AGG U3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'summary numbers'!$B$69:$F$69</c:f>
              <c:strCache>
                <c:ptCount val="5"/>
                <c:pt idx="0">
                  <c:v>High</c:v>
                </c:pt>
                <c:pt idx="1">
                  <c:v>Low</c:v>
                </c:pt>
                <c:pt idx="2">
                  <c:v>Avg</c:v>
                </c:pt>
                <c:pt idx="3">
                  <c:v>Std Dev</c:v>
                </c:pt>
                <c:pt idx="4">
                  <c:v>Avg (Adjusted)</c:v>
                </c:pt>
              </c:strCache>
            </c:strRef>
          </c:cat>
          <c:val>
            <c:numRef>
              <c:f>'summary numbers'!$B$71:$F$71</c:f>
              <c:numCache>
                <c:formatCode>General</c:formatCode>
                <c:ptCount val="5"/>
                <c:pt idx="0">
                  <c:v>500</c:v>
                </c:pt>
                <c:pt idx="1">
                  <c:v>278</c:v>
                </c:pt>
                <c:pt idx="2">
                  <c:v>371.6</c:v>
                </c:pt>
                <c:pt idx="3">
                  <c:v>89.231720817207091</c:v>
                </c:pt>
                <c:pt idx="4">
                  <c:v>360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97-4095-A3B7-E7D86650001F}"/>
            </c:ext>
          </c:extLst>
        </c:ser>
        <c:ser>
          <c:idx val="2"/>
          <c:order val="2"/>
          <c:tx>
            <c:strRef>
              <c:f>'summary numbers'!$A$72</c:f>
              <c:strCache>
                <c:ptCount val="1"/>
                <c:pt idx="0">
                  <c:v>Query 22 - 100k - SUM - AGG U3 - no sort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'summary numbers'!$B$69:$F$69</c:f>
              <c:strCache>
                <c:ptCount val="5"/>
                <c:pt idx="0">
                  <c:v>High</c:v>
                </c:pt>
                <c:pt idx="1">
                  <c:v>Low</c:v>
                </c:pt>
                <c:pt idx="2">
                  <c:v>Avg</c:v>
                </c:pt>
                <c:pt idx="3">
                  <c:v>Std Dev</c:v>
                </c:pt>
                <c:pt idx="4">
                  <c:v>Avg (Adjusted)</c:v>
                </c:pt>
              </c:strCache>
            </c:strRef>
          </c:cat>
          <c:val>
            <c:numRef>
              <c:f>'summary numbers'!$B$72:$F$72</c:f>
              <c:numCache>
                <c:formatCode>General</c:formatCode>
                <c:ptCount val="5"/>
                <c:pt idx="0">
                  <c:v>616</c:v>
                </c:pt>
                <c:pt idx="1">
                  <c:v>294</c:v>
                </c:pt>
                <c:pt idx="2">
                  <c:v>405.6</c:v>
                </c:pt>
                <c:pt idx="3">
                  <c:v>124.01733749762566</c:v>
                </c:pt>
                <c:pt idx="4">
                  <c:v>372.66666666666669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D97-4095-A3B7-E7D86650001F}"/>
            </c:ext>
          </c:extLst>
        </c:ser>
        <c:ser>
          <c:idx val="3"/>
          <c:order val="3"/>
          <c:tx>
            <c:strRef>
              <c:f>'summary numbers'!$A$73</c:f>
              <c:strCache>
                <c:ptCount val="1"/>
                <c:pt idx="0">
                  <c:v>Query 22 - 100k - COUNT - AGG U3 - no sort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'summary numbers'!$B$69:$F$69</c:f>
              <c:strCache>
                <c:ptCount val="5"/>
                <c:pt idx="0">
                  <c:v>High</c:v>
                </c:pt>
                <c:pt idx="1">
                  <c:v>Low</c:v>
                </c:pt>
                <c:pt idx="2">
                  <c:v>Avg</c:v>
                </c:pt>
                <c:pt idx="3">
                  <c:v>Std Dev</c:v>
                </c:pt>
                <c:pt idx="4">
                  <c:v>Avg (Adjusted)</c:v>
                </c:pt>
              </c:strCache>
            </c:strRef>
          </c:cat>
          <c:val>
            <c:numRef>
              <c:f>'summary numbers'!$B$73:$F$73</c:f>
              <c:numCache>
                <c:formatCode>General</c:formatCode>
                <c:ptCount val="5"/>
                <c:pt idx="0">
                  <c:v>385</c:v>
                </c:pt>
                <c:pt idx="1">
                  <c:v>292</c:v>
                </c:pt>
                <c:pt idx="2">
                  <c:v>353.6</c:v>
                </c:pt>
                <c:pt idx="3">
                  <c:v>37.766387171663638</c:v>
                </c:pt>
                <c:pt idx="4">
                  <c:v>363.66666666666669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D97-4095-A3B7-E7D8665000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7817896"/>
        <c:axId val="457816256"/>
      </c:barChart>
      <c:catAx>
        <c:axId val="457817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816256"/>
        <c:crosses val="autoZero"/>
        <c:auto val="1"/>
        <c:lblAlgn val="ctr"/>
        <c:lblOffset val="100"/>
        <c:noMultiLvlLbl val="0"/>
      </c:catAx>
      <c:valAx>
        <c:axId val="45781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817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Aggregation (100k)</a:t>
            </a:r>
            <a:r>
              <a:rPr lang="en-US" baseline="0"/>
              <a:t> (Memory Adjusted)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 numbers'!$A$84</c:f>
              <c:strCache>
                <c:ptCount val="1"/>
                <c:pt idx="0">
                  <c:v>Query 22 - mem 64kb - agg evenOneP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'summary numbers'!$B$83:$F$83</c:f>
              <c:strCache>
                <c:ptCount val="5"/>
                <c:pt idx="0">
                  <c:v>High</c:v>
                </c:pt>
                <c:pt idx="1">
                  <c:v>Low</c:v>
                </c:pt>
                <c:pt idx="2">
                  <c:v>Avg</c:v>
                </c:pt>
                <c:pt idx="3">
                  <c:v>Std Dev</c:v>
                </c:pt>
                <c:pt idx="4">
                  <c:v>Avg (Adjusted)</c:v>
                </c:pt>
              </c:strCache>
            </c:strRef>
          </c:cat>
          <c:val>
            <c:numRef>
              <c:f>'summary numbers'!$B$84:$F$84</c:f>
              <c:numCache>
                <c:formatCode>General</c:formatCode>
                <c:ptCount val="5"/>
                <c:pt idx="0">
                  <c:v>194</c:v>
                </c:pt>
                <c:pt idx="1">
                  <c:v>151</c:v>
                </c:pt>
                <c:pt idx="2">
                  <c:v>170.6</c:v>
                </c:pt>
                <c:pt idx="3">
                  <c:v>18.822858443923973</c:v>
                </c:pt>
                <c:pt idx="4">
                  <c:v>169.33333333333334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57-4F2B-ACDB-ABF220FADAE8}"/>
            </c:ext>
          </c:extLst>
        </c:ser>
        <c:ser>
          <c:idx val="1"/>
          <c:order val="1"/>
          <c:tx>
            <c:strRef>
              <c:f>'summary numbers'!$A$85</c:f>
              <c:strCache>
                <c:ptCount val="1"/>
                <c:pt idx="0">
                  <c:v>Query 22 - mem 512kb - agg evenOneP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'summary numbers'!$B$83:$F$83</c:f>
              <c:strCache>
                <c:ptCount val="5"/>
                <c:pt idx="0">
                  <c:v>High</c:v>
                </c:pt>
                <c:pt idx="1">
                  <c:v>Low</c:v>
                </c:pt>
                <c:pt idx="2">
                  <c:v>Avg</c:v>
                </c:pt>
                <c:pt idx="3">
                  <c:v>Std Dev</c:v>
                </c:pt>
                <c:pt idx="4">
                  <c:v>Avg (Adjusted)</c:v>
                </c:pt>
              </c:strCache>
            </c:strRef>
          </c:cat>
          <c:val>
            <c:numRef>
              <c:f>'summary numbers'!$B$85:$F$85</c:f>
              <c:numCache>
                <c:formatCode>General</c:formatCode>
                <c:ptCount val="5"/>
                <c:pt idx="0">
                  <c:v>239</c:v>
                </c:pt>
                <c:pt idx="1">
                  <c:v>126</c:v>
                </c:pt>
                <c:pt idx="2">
                  <c:v>182.2</c:v>
                </c:pt>
                <c:pt idx="3">
                  <c:v>42.856738093326669</c:v>
                </c:pt>
                <c:pt idx="4">
                  <c:v>182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57-4F2B-ACDB-ABF220FADAE8}"/>
            </c:ext>
          </c:extLst>
        </c:ser>
        <c:ser>
          <c:idx val="2"/>
          <c:order val="2"/>
          <c:tx>
            <c:strRef>
              <c:f>'summary numbers'!$A$86</c:f>
              <c:strCache>
                <c:ptCount val="1"/>
                <c:pt idx="0">
                  <c:v>Query 22 - mem 4 mb - agg evenOneP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'summary numbers'!$B$83:$F$83</c:f>
              <c:strCache>
                <c:ptCount val="5"/>
                <c:pt idx="0">
                  <c:v>High</c:v>
                </c:pt>
                <c:pt idx="1">
                  <c:v>Low</c:v>
                </c:pt>
                <c:pt idx="2">
                  <c:v>Avg</c:v>
                </c:pt>
                <c:pt idx="3">
                  <c:v>Std Dev</c:v>
                </c:pt>
                <c:pt idx="4">
                  <c:v>Avg (Adjusted)</c:v>
                </c:pt>
              </c:strCache>
            </c:strRef>
          </c:cat>
          <c:val>
            <c:numRef>
              <c:f>'summary numbers'!$B$86:$F$86</c:f>
              <c:numCache>
                <c:formatCode>General</c:formatCode>
                <c:ptCount val="5"/>
                <c:pt idx="0">
                  <c:v>256</c:v>
                </c:pt>
                <c:pt idx="1">
                  <c:v>158</c:v>
                </c:pt>
                <c:pt idx="2">
                  <c:v>196.6</c:v>
                </c:pt>
                <c:pt idx="3">
                  <c:v>38.933276255665959</c:v>
                </c:pt>
                <c:pt idx="4">
                  <c:v>189.66666666666666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57-4F2B-ACDB-ABF220FADAE8}"/>
            </c:ext>
          </c:extLst>
        </c:ser>
        <c:ser>
          <c:idx val="3"/>
          <c:order val="3"/>
          <c:tx>
            <c:strRef>
              <c:f>'summary numbers'!$A$87</c:f>
              <c:strCache>
                <c:ptCount val="1"/>
                <c:pt idx="0">
                  <c:v>Query 22 - mem 1 gb - agg evenOneP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'summary numbers'!$B$83:$F$83</c:f>
              <c:strCache>
                <c:ptCount val="5"/>
                <c:pt idx="0">
                  <c:v>High</c:v>
                </c:pt>
                <c:pt idx="1">
                  <c:v>Low</c:v>
                </c:pt>
                <c:pt idx="2">
                  <c:v>Avg</c:v>
                </c:pt>
                <c:pt idx="3">
                  <c:v>Std Dev</c:v>
                </c:pt>
                <c:pt idx="4">
                  <c:v>Avg (Adjusted)</c:v>
                </c:pt>
              </c:strCache>
            </c:strRef>
          </c:cat>
          <c:val>
            <c:numRef>
              <c:f>'summary numbers'!$B$87:$F$87</c:f>
              <c:numCache>
                <c:formatCode>General</c:formatCode>
                <c:ptCount val="5"/>
                <c:pt idx="0">
                  <c:v>213</c:v>
                </c:pt>
                <c:pt idx="1">
                  <c:v>147</c:v>
                </c:pt>
                <c:pt idx="2">
                  <c:v>169.2</c:v>
                </c:pt>
                <c:pt idx="3">
                  <c:v>27.197426348829353</c:v>
                </c:pt>
                <c:pt idx="4">
                  <c:v>162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457-4F2B-ACDB-ABF220FADA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4220040"/>
        <c:axId val="564218072"/>
      </c:barChart>
      <c:catAx>
        <c:axId val="564220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218072"/>
        <c:crosses val="autoZero"/>
        <c:auto val="1"/>
        <c:lblAlgn val="ctr"/>
        <c:lblOffset val="100"/>
        <c:noMultiLvlLbl val="0"/>
      </c:catAx>
      <c:valAx>
        <c:axId val="564218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220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631030</xdr:colOff>
      <xdr:row>0</xdr:row>
      <xdr:rowOff>171450</xdr:rowOff>
    </xdr:from>
    <xdr:to>
      <xdr:col>14</xdr:col>
      <xdr:colOff>21430</xdr:colOff>
      <xdr:row>16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760A73-01AC-48F9-8E4F-2E387C9DD0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154781</xdr:colOff>
      <xdr:row>17</xdr:row>
      <xdr:rowOff>66675</xdr:rowOff>
    </xdr:from>
    <xdr:to>
      <xdr:col>14</xdr:col>
      <xdr:colOff>192881</xdr:colOff>
      <xdr:row>32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58D128E-3BEE-4E74-B4FB-8FCF25D692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426243</xdr:colOff>
      <xdr:row>17</xdr:row>
      <xdr:rowOff>52388</xdr:rowOff>
    </xdr:from>
    <xdr:to>
      <xdr:col>21</xdr:col>
      <xdr:colOff>464343</xdr:colOff>
      <xdr:row>32</xdr:row>
      <xdr:rowOff>80963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8516A48-820F-4CCC-8943-AAE18F11C3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126206</xdr:colOff>
      <xdr:row>33</xdr:row>
      <xdr:rowOff>19050</xdr:rowOff>
    </xdr:from>
    <xdr:to>
      <xdr:col>14</xdr:col>
      <xdr:colOff>164306</xdr:colOff>
      <xdr:row>48</xdr:row>
      <xdr:rowOff>47625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D8A9B1A-9411-46B0-B939-FDDB7C5828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431007</xdr:colOff>
      <xdr:row>33</xdr:row>
      <xdr:rowOff>66675</xdr:rowOff>
    </xdr:from>
    <xdr:to>
      <xdr:col>21</xdr:col>
      <xdr:colOff>469107</xdr:colOff>
      <xdr:row>48</xdr:row>
      <xdr:rowOff>95250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BA2F7FE-165D-4AB1-ADE8-A05F8C6ADE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26193</xdr:colOff>
      <xdr:row>49</xdr:row>
      <xdr:rowOff>176213</xdr:rowOff>
    </xdr:from>
    <xdr:to>
      <xdr:col>14</xdr:col>
      <xdr:colOff>64293</xdr:colOff>
      <xdr:row>65</xdr:row>
      <xdr:rowOff>23813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BD1BC8D-D289-4693-BE64-27FA342CB1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259556</xdr:colOff>
      <xdr:row>50</xdr:row>
      <xdr:rowOff>19050</xdr:rowOff>
    </xdr:from>
    <xdr:to>
      <xdr:col>21</xdr:col>
      <xdr:colOff>297656</xdr:colOff>
      <xdr:row>65</xdr:row>
      <xdr:rowOff>47625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4A6C818-0671-4B6C-80E5-B26A2A6D7A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21431</xdr:colOff>
      <xdr:row>66</xdr:row>
      <xdr:rowOff>9524</xdr:rowOff>
    </xdr:from>
    <xdr:to>
      <xdr:col>14</xdr:col>
      <xdr:colOff>59531</xdr:colOff>
      <xdr:row>81</xdr:row>
      <xdr:rowOff>38099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CE670A3-35B1-4BD2-9B4B-EFAAE579DC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21431</xdr:colOff>
      <xdr:row>82</xdr:row>
      <xdr:rowOff>14287</xdr:rowOff>
    </xdr:from>
    <xdr:to>
      <xdr:col>14</xdr:col>
      <xdr:colOff>59531</xdr:colOff>
      <xdr:row>97</xdr:row>
      <xdr:rowOff>42862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70EA0B8-479A-4A4F-B22F-7C8AEDC406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2381</xdr:colOff>
      <xdr:row>100</xdr:row>
      <xdr:rowOff>14287</xdr:rowOff>
    </xdr:from>
    <xdr:to>
      <xdr:col>14</xdr:col>
      <xdr:colOff>40481</xdr:colOff>
      <xdr:row>115</xdr:row>
      <xdr:rowOff>42862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151EDBB-B3D9-42FF-9C2C-3007D7AA35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55FD8-01CA-4A4F-9707-6997CCE57C9A}">
  <dimension ref="A1:I177"/>
  <sheetViews>
    <sheetView topLeftCell="A156" workbookViewId="0">
      <selection activeCell="E1" sqref="E1:I1"/>
    </sheetView>
  </sheetViews>
  <sheetFormatPr defaultRowHeight="14.25" x14ac:dyDescent="0.45"/>
  <cols>
    <col min="1" max="1" width="10.1328125" customWidth="1"/>
    <col min="2" max="2" width="44.9296875" customWidth="1"/>
    <col min="3" max="3" width="15.86328125" customWidth="1"/>
    <col min="9" max="9" width="29.53125" customWidth="1"/>
  </cols>
  <sheetData>
    <row r="1" spans="1:9" x14ac:dyDescent="0.45">
      <c r="A1" s="1" t="s">
        <v>0</v>
      </c>
      <c r="B1" t="s">
        <v>1</v>
      </c>
      <c r="C1" t="s">
        <v>2</v>
      </c>
      <c r="D1" t="s">
        <v>12</v>
      </c>
      <c r="E1" t="s">
        <v>3</v>
      </c>
      <c r="F1" t="s">
        <v>4</v>
      </c>
      <c r="G1" t="s">
        <v>5</v>
      </c>
      <c r="H1" t="s">
        <v>6</v>
      </c>
      <c r="I1" t="s">
        <v>16</v>
      </c>
    </row>
    <row r="2" spans="1:9" x14ac:dyDescent="0.45">
      <c r="A2" s="1">
        <v>1</v>
      </c>
      <c r="B2" t="s">
        <v>7</v>
      </c>
      <c r="D2" t="s">
        <v>12</v>
      </c>
    </row>
    <row r="3" spans="1:9" x14ac:dyDescent="0.45">
      <c r="A3" s="1" t="s">
        <v>9</v>
      </c>
      <c r="B3" t="s">
        <v>13</v>
      </c>
      <c r="C3">
        <v>1</v>
      </c>
      <c r="D3">
        <v>194</v>
      </c>
    </row>
    <row r="4" spans="1:9" x14ac:dyDescent="0.45">
      <c r="A4" s="1" t="s">
        <v>9</v>
      </c>
      <c r="C4">
        <v>2</v>
      </c>
      <c r="D4">
        <v>151</v>
      </c>
    </row>
    <row r="5" spans="1:9" x14ac:dyDescent="0.45">
      <c r="A5" s="1" t="s">
        <v>9</v>
      </c>
      <c r="C5">
        <v>3</v>
      </c>
      <c r="D5">
        <v>150</v>
      </c>
    </row>
    <row r="6" spans="1:9" x14ac:dyDescent="0.45">
      <c r="A6" s="1" t="s">
        <v>9</v>
      </c>
      <c r="C6">
        <v>4</v>
      </c>
      <c r="D6">
        <v>144</v>
      </c>
    </row>
    <row r="7" spans="1:9" x14ac:dyDescent="0.45">
      <c r="A7" s="1" t="s">
        <v>9</v>
      </c>
      <c r="C7">
        <v>5</v>
      </c>
      <c r="D7">
        <v>119</v>
      </c>
      <c r="E7" s="1">
        <f>MAX(D3:D7)</f>
        <v>194</v>
      </c>
      <c r="F7" s="1">
        <f>MIN(D3:D7)</f>
        <v>119</v>
      </c>
      <c r="G7" s="1">
        <f>AVERAGE(D3:D7)</f>
        <v>151.6</v>
      </c>
      <c r="H7" s="1">
        <f>_xlfn.STDEV.S(D3:D7)</f>
        <v>27.024063351021052</v>
      </c>
      <c r="I7" s="1">
        <f>((SUM(D3:D7) - E7 - F7) / (COUNT(D3:D7) - 2))</f>
        <v>148.33333333333334</v>
      </c>
    </row>
    <row r="8" spans="1:9" x14ac:dyDescent="0.45">
      <c r="A8" s="1" t="s">
        <v>10</v>
      </c>
      <c r="B8" t="s">
        <v>14</v>
      </c>
      <c r="C8">
        <v>1</v>
      </c>
      <c r="D8">
        <v>233</v>
      </c>
    </row>
    <row r="9" spans="1:9" x14ac:dyDescent="0.45">
      <c r="A9" s="1" t="s">
        <v>10</v>
      </c>
      <c r="C9">
        <v>2</v>
      </c>
      <c r="D9">
        <v>159</v>
      </c>
    </row>
    <row r="10" spans="1:9" x14ac:dyDescent="0.45">
      <c r="A10" s="1" t="s">
        <v>10</v>
      </c>
      <c r="C10">
        <v>3</v>
      </c>
      <c r="D10">
        <v>179</v>
      </c>
    </row>
    <row r="11" spans="1:9" x14ac:dyDescent="0.45">
      <c r="A11" s="1" t="s">
        <v>10</v>
      </c>
      <c r="C11">
        <v>4</v>
      </c>
      <c r="D11">
        <v>236</v>
      </c>
    </row>
    <row r="12" spans="1:9" x14ac:dyDescent="0.45">
      <c r="A12" s="1" t="s">
        <v>10</v>
      </c>
      <c r="C12">
        <v>5</v>
      </c>
      <c r="D12">
        <v>171</v>
      </c>
      <c r="E12" s="1">
        <f>MAX(D8:D12)</f>
        <v>236</v>
      </c>
      <c r="F12" s="1">
        <f>MIN(D8:D12)</f>
        <v>159</v>
      </c>
      <c r="G12" s="1">
        <f>AVERAGE(D8:D12)</f>
        <v>195.6</v>
      </c>
      <c r="H12" s="1">
        <f>_xlfn.STDEV.S(D8:D12)</f>
        <v>36.232582022262818</v>
      </c>
      <c r="I12" s="1">
        <f>((SUM(D8:D12) - E12 - F12) / (COUNT(D8:D12) - 2))</f>
        <v>194.33333333333334</v>
      </c>
    </row>
    <row r="13" spans="1:9" x14ac:dyDescent="0.45">
      <c r="A13" s="1" t="s">
        <v>11</v>
      </c>
      <c r="B13" t="s">
        <v>15</v>
      </c>
      <c r="C13">
        <v>1</v>
      </c>
      <c r="D13">
        <v>126</v>
      </c>
    </row>
    <row r="14" spans="1:9" x14ac:dyDescent="0.45">
      <c r="A14" s="1" t="s">
        <v>11</v>
      </c>
      <c r="C14">
        <v>2</v>
      </c>
      <c r="D14">
        <v>232</v>
      </c>
    </row>
    <row r="15" spans="1:9" x14ac:dyDescent="0.45">
      <c r="A15" s="1" t="s">
        <v>11</v>
      </c>
      <c r="C15">
        <v>3</v>
      </c>
      <c r="D15">
        <v>268</v>
      </c>
    </row>
    <row r="16" spans="1:9" x14ac:dyDescent="0.45">
      <c r="A16" s="1" t="s">
        <v>11</v>
      </c>
      <c r="C16">
        <v>4</v>
      </c>
      <c r="D16">
        <v>204</v>
      </c>
    </row>
    <row r="17" spans="1:9" x14ac:dyDescent="0.45">
      <c r="A17" s="1" t="s">
        <v>11</v>
      </c>
      <c r="C17">
        <v>5</v>
      </c>
      <c r="D17">
        <v>223</v>
      </c>
      <c r="E17" s="1">
        <f>MAX(D13:D17)</f>
        <v>268</v>
      </c>
      <c r="F17" s="1">
        <f>MIN(D13:D17)</f>
        <v>126</v>
      </c>
      <c r="G17" s="1">
        <f>AVERAGE(D13:D17)</f>
        <v>210.6</v>
      </c>
      <c r="H17" s="1">
        <f>_xlfn.STDEV.S(D13:D17)</f>
        <v>52.695350838570221</v>
      </c>
      <c r="I17" s="1">
        <f>((SUM(D13:D17) - E17 - F17) / (COUNT(D13:D17) - 2))</f>
        <v>219.66666666666666</v>
      </c>
    </row>
    <row r="19" spans="1:9" x14ac:dyDescent="0.45">
      <c r="A19" s="1">
        <v>2</v>
      </c>
      <c r="B19" t="s">
        <v>21</v>
      </c>
    </row>
    <row r="20" spans="1:9" x14ac:dyDescent="0.45">
      <c r="A20" s="1" t="s">
        <v>17</v>
      </c>
      <c r="B20" t="s">
        <v>22</v>
      </c>
      <c r="C20">
        <v>1</v>
      </c>
      <c r="D20">
        <v>476</v>
      </c>
    </row>
    <row r="21" spans="1:9" x14ac:dyDescent="0.45">
      <c r="A21" s="1" t="s">
        <v>17</v>
      </c>
      <c r="C21">
        <v>2</v>
      </c>
      <c r="D21">
        <v>281</v>
      </c>
    </row>
    <row r="22" spans="1:9" x14ac:dyDescent="0.45">
      <c r="A22" s="1" t="s">
        <v>17</v>
      </c>
      <c r="C22">
        <v>3</v>
      </c>
      <c r="D22">
        <v>208</v>
      </c>
    </row>
    <row r="23" spans="1:9" x14ac:dyDescent="0.45">
      <c r="A23" s="1" t="s">
        <v>17</v>
      </c>
      <c r="C23">
        <v>4</v>
      </c>
      <c r="D23">
        <v>243</v>
      </c>
    </row>
    <row r="24" spans="1:9" x14ac:dyDescent="0.45">
      <c r="A24" s="1" t="s">
        <v>17</v>
      </c>
      <c r="C24">
        <v>5</v>
      </c>
      <c r="D24">
        <v>256</v>
      </c>
      <c r="E24" s="1">
        <f>MAX(D20:D24)</f>
        <v>476</v>
      </c>
      <c r="F24" s="1">
        <f>MIN(D20:D24)</f>
        <v>208</v>
      </c>
      <c r="G24" s="1">
        <f>AVERAGE(D20:D24)</f>
        <v>292.8</v>
      </c>
      <c r="H24" s="1">
        <f>_xlfn.STDEV.S(D20:D24)</f>
        <v>105.7435577233904</v>
      </c>
      <c r="I24" s="1">
        <f>((SUM(D20:D24) - E24 - F24) / (COUNT(D20:D24) - 2))</f>
        <v>260</v>
      </c>
    </row>
    <row r="25" spans="1:9" x14ac:dyDescent="0.45">
      <c r="A25" s="1" t="s">
        <v>18</v>
      </c>
      <c r="B25" t="s">
        <v>22</v>
      </c>
      <c r="C25">
        <v>1</v>
      </c>
      <c r="D25">
        <v>242</v>
      </c>
    </row>
    <row r="26" spans="1:9" x14ac:dyDescent="0.45">
      <c r="A26" s="1" t="s">
        <v>18</v>
      </c>
      <c r="B26" t="s">
        <v>23</v>
      </c>
      <c r="C26">
        <v>2</v>
      </c>
      <c r="D26">
        <v>311</v>
      </c>
    </row>
    <row r="27" spans="1:9" x14ac:dyDescent="0.45">
      <c r="A27" s="1" t="s">
        <v>18</v>
      </c>
      <c r="C27">
        <v>3</v>
      </c>
      <c r="D27">
        <v>390</v>
      </c>
    </row>
    <row r="28" spans="1:9" x14ac:dyDescent="0.45">
      <c r="A28" s="1" t="s">
        <v>18</v>
      </c>
      <c r="C28">
        <v>4</v>
      </c>
      <c r="D28">
        <v>272</v>
      </c>
    </row>
    <row r="29" spans="1:9" x14ac:dyDescent="0.45">
      <c r="A29" s="1" t="s">
        <v>18</v>
      </c>
      <c r="C29">
        <v>5</v>
      </c>
      <c r="D29">
        <v>494</v>
      </c>
      <c r="E29" s="1">
        <f>MAX(D25:D29)</f>
        <v>494</v>
      </c>
      <c r="F29" s="1">
        <f>MIN(D25:D29)</f>
        <v>242</v>
      </c>
      <c r="G29" s="1">
        <f>AVERAGE(D25:D29)</f>
        <v>341.8</v>
      </c>
      <c r="H29" s="1">
        <f>_xlfn.STDEV.S(D25:D29)</f>
        <v>101.57361862216001</v>
      </c>
      <c r="I29" s="1">
        <f>((SUM(D25:D29) - E29 - F29) / (COUNT(D25:D29) - 2))</f>
        <v>324.33333333333331</v>
      </c>
    </row>
    <row r="30" spans="1:9" x14ac:dyDescent="0.45">
      <c r="A30" s="1" t="s">
        <v>19</v>
      </c>
      <c r="B30" t="s">
        <v>20</v>
      </c>
      <c r="C30">
        <v>1</v>
      </c>
      <c r="D30">
        <v>206</v>
      </c>
    </row>
    <row r="31" spans="1:9" x14ac:dyDescent="0.45">
      <c r="A31" s="1" t="s">
        <v>19</v>
      </c>
      <c r="C31">
        <v>2</v>
      </c>
      <c r="D31">
        <v>474</v>
      </c>
    </row>
    <row r="32" spans="1:9" x14ac:dyDescent="0.45">
      <c r="A32" s="1" t="s">
        <v>19</v>
      </c>
      <c r="C32">
        <v>3</v>
      </c>
      <c r="D32">
        <v>410</v>
      </c>
    </row>
    <row r="33" spans="1:9" x14ac:dyDescent="0.45">
      <c r="A33" s="1" t="s">
        <v>19</v>
      </c>
      <c r="C33">
        <v>4</v>
      </c>
      <c r="D33">
        <v>251</v>
      </c>
    </row>
    <row r="34" spans="1:9" x14ac:dyDescent="0.45">
      <c r="A34" s="1" t="s">
        <v>19</v>
      </c>
      <c r="C34">
        <v>5</v>
      </c>
      <c r="D34">
        <v>208</v>
      </c>
      <c r="E34" s="1">
        <f>MAX(D30:D34)</f>
        <v>474</v>
      </c>
      <c r="F34" s="1">
        <f>MIN(D30:D34)</f>
        <v>206</v>
      </c>
      <c r="G34" s="1">
        <f>AVERAGE(D30:D34)</f>
        <v>309.8</v>
      </c>
      <c r="H34" s="1">
        <f>_xlfn.STDEV.S(D30:D34)</f>
        <v>124.09351312619043</v>
      </c>
      <c r="I34" s="1">
        <f>((SUM(D30:D34) - E34 - F34) / (COUNT(D30:D34) - 2))</f>
        <v>289.66666666666669</v>
      </c>
    </row>
    <row r="35" spans="1:9" x14ac:dyDescent="0.45">
      <c r="A35" s="1" t="s">
        <v>24</v>
      </c>
      <c r="B35" t="s">
        <v>20</v>
      </c>
      <c r="C35">
        <v>1</v>
      </c>
      <c r="D35">
        <v>306</v>
      </c>
    </row>
    <row r="36" spans="1:9" x14ac:dyDescent="0.45">
      <c r="A36" s="1" t="s">
        <v>24</v>
      </c>
      <c r="B36" t="s">
        <v>23</v>
      </c>
      <c r="C36">
        <v>2</v>
      </c>
      <c r="D36">
        <v>277</v>
      </c>
    </row>
    <row r="37" spans="1:9" x14ac:dyDescent="0.45">
      <c r="A37" s="1" t="s">
        <v>24</v>
      </c>
      <c r="C37">
        <v>3</v>
      </c>
      <c r="D37">
        <v>356</v>
      </c>
    </row>
    <row r="38" spans="1:9" x14ac:dyDescent="0.45">
      <c r="A38" s="1" t="s">
        <v>24</v>
      </c>
      <c r="C38">
        <v>4</v>
      </c>
      <c r="D38">
        <v>245</v>
      </c>
    </row>
    <row r="39" spans="1:9" x14ac:dyDescent="0.45">
      <c r="A39" s="1" t="s">
        <v>24</v>
      </c>
      <c r="C39">
        <v>5</v>
      </c>
      <c r="D39">
        <v>262</v>
      </c>
      <c r="E39" s="1">
        <f>MAX(D35:D39)</f>
        <v>356</v>
      </c>
      <c r="F39" s="1">
        <f>MIN(D35:D39)</f>
        <v>245</v>
      </c>
      <c r="G39" s="1">
        <f>AVERAGE(D35:D39)</f>
        <v>289.2</v>
      </c>
      <c r="H39" s="1">
        <f>_xlfn.STDEV.S(D35:D39)</f>
        <v>43.551119388598927</v>
      </c>
      <c r="I39" s="1">
        <f>((SUM(D35:D39) - E39 - F39) / (COUNT(D35:D39) - 2))</f>
        <v>281.66666666666669</v>
      </c>
    </row>
    <row r="40" spans="1:9" x14ac:dyDescent="0.45">
      <c r="A40" s="1" t="s">
        <v>25</v>
      </c>
      <c r="B40" t="s">
        <v>26</v>
      </c>
      <c r="C40">
        <v>1</v>
      </c>
      <c r="D40">
        <v>285</v>
      </c>
    </row>
    <row r="41" spans="1:9" x14ac:dyDescent="0.45">
      <c r="A41" s="1" t="s">
        <v>25</v>
      </c>
      <c r="C41">
        <v>2</v>
      </c>
      <c r="D41">
        <v>285</v>
      </c>
    </row>
    <row r="42" spans="1:9" x14ac:dyDescent="0.45">
      <c r="A42" s="1" t="s">
        <v>25</v>
      </c>
      <c r="C42">
        <v>3</v>
      </c>
      <c r="D42">
        <v>280</v>
      </c>
    </row>
    <row r="43" spans="1:9" x14ac:dyDescent="0.45">
      <c r="A43" s="1" t="s">
        <v>25</v>
      </c>
      <c r="C43">
        <v>4</v>
      </c>
      <c r="D43">
        <v>281</v>
      </c>
    </row>
    <row r="44" spans="1:9" x14ac:dyDescent="0.45">
      <c r="A44" s="1" t="s">
        <v>25</v>
      </c>
      <c r="C44">
        <v>5</v>
      </c>
      <c r="D44">
        <v>258</v>
      </c>
      <c r="E44" s="1">
        <f>MAX(D40:D44)</f>
        <v>285</v>
      </c>
      <c r="F44" s="1">
        <f>MIN(D40:D44)</f>
        <v>258</v>
      </c>
      <c r="G44" s="1">
        <f>AVERAGE(D40:D44)</f>
        <v>277.8</v>
      </c>
      <c r="H44" s="1">
        <f>_xlfn.STDEV.S(D40:D44)</f>
        <v>11.300442469213319</v>
      </c>
      <c r="I44" s="1">
        <f>((SUM(D40:D44) - E44 - F44) / (COUNT(D40:D44) - 2))</f>
        <v>282</v>
      </c>
    </row>
    <row r="45" spans="1:9" x14ac:dyDescent="0.45">
      <c r="A45" s="1" t="s">
        <v>27</v>
      </c>
      <c r="B45" t="s">
        <v>26</v>
      </c>
      <c r="C45">
        <v>1</v>
      </c>
      <c r="D45">
        <v>311</v>
      </c>
    </row>
    <row r="46" spans="1:9" x14ac:dyDescent="0.45">
      <c r="A46" s="1" t="s">
        <v>27</v>
      </c>
      <c r="B46" t="s">
        <v>28</v>
      </c>
      <c r="C46">
        <v>2</v>
      </c>
      <c r="D46">
        <v>297</v>
      </c>
    </row>
    <row r="47" spans="1:9" x14ac:dyDescent="0.45">
      <c r="A47" s="1" t="s">
        <v>27</v>
      </c>
      <c r="C47">
        <v>3</v>
      </c>
      <c r="D47">
        <v>273</v>
      </c>
    </row>
    <row r="48" spans="1:9" x14ac:dyDescent="0.45">
      <c r="A48" s="1" t="s">
        <v>27</v>
      </c>
      <c r="C48">
        <v>4</v>
      </c>
      <c r="D48">
        <v>265</v>
      </c>
    </row>
    <row r="49" spans="1:9" x14ac:dyDescent="0.45">
      <c r="A49" s="1" t="s">
        <v>27</v>
      </c>
      <c r="C49">
        <v>5</v>
      </c>
      <c r="D49">
        <v>315</v>
      </c>
      <c r="E49" s="1">
        <f>MAX(D45:D49)</f>
        <v>315</v>
      </c>
      <c r="F49" s="1">
        <f>MIN(D45:D49)</f>
        <v>265</v>
      </c>
      <c r="G49" s="1">
        <f>AVERAGE(D45:D49)</f>
        <v>292.2</v>
      </c>
      <c r="H49" s="1">
        <f>_xlfn.STDEV.S(D45:D49)</f>
        <v>22.387496510329154</v>
      </c>
      <c r="I49" s="1">
        <f>((SUM(D45:D49) - E49 - F49) / (COUNT(D45:D49) - 2))</f>
        <v>293.66666666666669</v>
      </c>
    </row>
    <row r="50" spans="1:9" x14ac:dyDescent="0.45">
      <c r="A50" s="1" t="s">
        <v>29</v>
      </c>
      <c r="B50" t="s">
        <v>31</v>
      </c>
      <c r="C50">
        <v>1</v>
      </c>
      <c r="D50">
        <v>475</v>
      </c>
    </row>
    <row r="51" spans="1:9" x14ac:dyDescent="0.45">
      <c r="A51" s="1" t="s">
        <v>29</v>
      </c>
      <c r="C51">
        <v>2</v>
      </c>
      <c r="D51">
        <v>410</v>
      </c>
    </row>
    <row r="52" spans="1:9" x14ac:dyDescent="0.45">
      <c r="A52" s="1" t="s">
        <v>29</v>
      </c>
      <c r="C52">
        <v>3</v>
      </c>
      <c r="D52">
        <v>397</v>
      </c>
    </row>
    <row r="53" spans="1:9" x14ac:dyDescent="0.45">
      <c r="A53" s="1" t="s">
        <v>29</v>
      </c>
      <c r="C53">
        <v>4</v>
      </c>
      <c r="D53">
        <v>428</v>
      </c>
    </row>
    <row r="54" spans="1:9" x14ac:dyDescent="0.45">
      <c r="A54" s="1" t="s">
        <v>29</v>
      </c>
      <c r="C54">
        <v>5</v>
      </c>
      <c r="D54">
        <v>352</v>
      </c>
      <c r="E54" s="1">
        <f>MAX(D50:D54)</f>
        <v>475</v>
      </c>
      <c r="F54" s="1">
        <f>MIN(D50:D54)</f>
        <v>352</v>
      </c>
      <c r="G54" s="1">
        <f>AVERAGE(D50:D54)</f>
        <v>412.4</v>
      </c>
      <c r="H54" s="1">
        <f>_xlfn.STDEV.S(D50:D54)</f>
        <v>44.86981167778621</v>
      </c>
      <c r="I54" s="1">
        <f>((SUM(D50:D54) - E54 - F54) / (COUNT(D50:D54) - 2))</f>
        <v>411.66666666666669</v>
      </c>
    </row>
    <row r="55" spans="1:9" x14ac:dyDescent="0.45">
      <c r="A55" s="1" t="s">
        <v>30</v>
      </c>
      <c r="B55" t="s">
        <v>31</v>
      </c>
      <c r="C55">
        <v>1</v>
      </c>
      <c r="D55">
        <v>360</v>
      </c>
    </row>
    <row r="56" spans="1:9" x14ac:dyDescent="0.45">
      <c r="A56" s="1" t="s">
        <v>30</v>
      </c>
      <c r="B56" t="s">
        <v>28</v>
      </c>
      <c r="C56">
        <v>2</v>
      </c>
      <c r="D56">
        <v>384</v>
      </c>
    </row>
    <row r="57" spans="1:9" x14ac:dyDescent="0.45">
      <c r="A57" s="1" t="s">
        <v>30</v>
      </c>
      <c r="C57">
        <v>3</v>
      </c>
      <c r="D57">
        <v>358</v>
      </c>
    </row>
    <row r="58" spans="1:9" x14ac:dyDescent="0.45">
      <c r="A58" s="1" t="s">
        <v>30</v>
      </c>
      <c r="C58">
        <v>4</v>
      </c>
      <c r="D58">
        <v>364</v>
      </c>
    </row>
    <row r="59" spans="1:9" x14ac:dyDescent="0.45">
      <c r="A59" s="1" t="s">
        <v>30</v>
      </c>
      <c r="C59">
        <v>5</v>
      </c>
      <c r="D59">
        <v>438</v>
      </c>
      <c r="E59" s="1">
        <f>MAX(D55:D59)</f>
        <v>438</v>
      </c>
      <c r="F59" s="1">
        <f>MIN(D55:D59)</f>
        <v>358</v>
      </c>
      <c r="G59" s="1">
        <f>AVERAGE(D55:D59)</f>
        <v>380.8</v>
      </c>
      <c r="H59" s="1">
        <f>_xlfn.STDEV.S(D55:D59)</f>
        <v>33.603571238783537</v>
      </c>
      <c r="I59" s="1">
        <f>((SUM(D55:D59) - E59 - F59) / (COUNT(D55:D59) - 2))</f>
        <v>369.33333333333331</v>
      </c>
    </row>
    <row r="60" spans="1:9" x14ac:dyDescent="0.45">
      <c r="E60" s="1"/>
      <c r="F60" s="1"/>
      <c r="G60" s="1"/>
      <c r="H60" s="1"/>
      <c r="I60" s="1"/>
    </row>
    <row r="61" spans="1:9" x14ac:dyDescent="0.45">
      <c r="A61" s="1">
        <v>3</v>
      </c>
      <c r="B61" t="s">
        <v>8</v>
      </c>
    </row>
    <row r="62" spans="1:9" x14ac:dyDescent="0.45">
      <c r="A62" s="1" t="s">
        <v>32</v>
      </c>
      <c r="B62" t="s">
        <v>40</v>
      </c>
      <c r="C62">
        <v>1</v>
      </c>
      <c r="D62">
        <v>354</v>
      </c>
    </row>
    <row r="63" spans="1:9" x14ac:dyDescent="0.45">
      <c r="A63" s="1" t="s">
        <v>32</v>
      </c>
      <c r="B63" t="s">
        <v>41</v>
      </c>
      <c r="C63">
        <v>2</v>
      </c>
      <c r="D63">
        <v>170</v>
      </c>
    </row>
    <row r="64" spans="1:9" x14ac:dyDescent="0.45">
      <c r="A64" s="1" t="s">
        <v>32</v>
      </c>
      <c r="B64" t="s">
        <v>43</v>
      </c>
      <c r="C64">
        <v>3</v>
      </c>
      <c r="D64">
        <v>134</v>
      </c>
    </row>
    <row r="65" spans="1:9" x14ac:dyDescent="0.45">
      <c r="A65" s="1" t="s">
        <v>32</v>
      </c>
      <c r="C65">
        <v>4</v>
      </c>
      <c r="D65">
        <v>146</v>
      </c>
    </row>
    <row r="66" spans="1:9" x14ac:dyDescent="0.45">
      <c r="A66" s="1" t="s">
        <v>32</v>
      </c>
      <c r="C66">
        <v>5</v>
      </c>
      <c r="D66">
        <v>110</v>
      </c>
      <c r="E66" s="1">
        <f>MAX(D62:D66)</f>
        <v>354</v>
      </c>
      <c r="F66" s="1">
        <f>MIN(D62:D66)</f>
        <v>110</v>
      </c>
      <c r="G66" s="1">
        <f>AVERAGE(D62:D66)</f>
        <v>182.8</v>
      </c>
      <c r="H66" s="1">
        <f>_xlfn.STDEV.S(D62:D66)</f>
        <v>98.118295949328413</v>
      </c>
      <c r="I66" s="1">
        <f>((SUM(D62:D66) - E66 - F66) / (COUNT(D62:D66) - 2))</f>
        <v>150</v>
      </c>
    </row>
    <row r="67" spans="1:9" x14ac:dyDescent="0.45">
      <c r="A67" s="1" t="s">
        <v>33</v>
      </c>
      <c r="B67" t="s">
        <v>40</v>
      </c>
      <c r="C67">
        <v>1</v>
      </c>
      <c r="D67">
        <v>204</v>
      </c>
    </row>
    <row r="68" spans="1:9" x14ac:dyDescent="0.45">
      <c r="A68" s="1" t="s">
        <v>33</v>
      </c>
      <c r="B68" t="s">
        <v>42</v>
      </c>
      <c r="C68">
        <v>2</v>
      </c>
      <c r="D68">
        <v>96</v>
      </c>
    </row>
    <row r="69" spans="1:9" x14ac:dyDescent="0.45">
      <c r="A69" s="1" t="s">
        <v>33</v>
      </c>
      <c r="B69" t="s">
        <v>43</v>
      </c>
      <c r="C69">
        <v>3</v>
      </c>
      <c r="D69">
        <v>147</v>
      </c>
    </row>
    <row r="70" spans="1:9" x14ac:dyDescent="0.45">
      <c r="A70" s="1" t="s">
        <v>33</v>
      </c>
      <c r="C70">
        <v>4</v>
      </c>
      <c r="D70">
        <v>112</v>
      </c>
    </row>
    <row r="71" spans="1:9" x14ac:dyDescent="0.45">
      <c r="A71" s="1" t="s">
        <v>33</v>
      </c>
      <c r="C71">
        <v>5</v>
      </c>
      <c r="D71">
        <v>173</v>
      </c>
      <c r="E71" s="1">
        <f>MAX(D67:D71)</f>
        <v>204</v>
      </c>
      <c r="F71" s="1">
        <f>MIN(D67:D71)</f>
        <v>96</v>
      </c>
      <c r="G71" s="1">
        <f>AVERAGE(D67:D71)</f>
        <v>146.4</v>
      </c>
      <c r="H71" s="1">
        <f>_xlfn.STDEV.S(D67:D71)</f>
        <v>44.014770248179182</v>
      </c>
      <c r="I71" s="1">
        <f>((SUM(D67:D71) - E71 - F71) / (COUNT(D67:D71) - 2))</f>
        <v>144</v>
      </c>
    </row>
    <row r="72" spans="1:9" x14ac:dyDescent="0.45">
      <c r="A72" s="1" t="s">
        <v>34</v>
      </c>
      <c r="B72" t="s">
        <v>40</v>
      </c>
      <c r="C72">
        <v>1</v>
      </c>
      <c r="D72">
        <v>215</v>
      </c>
    </row>
    <row r="73" spans="1:9" x14ac:dyDescent="0.45">
      <c r="A73" s="1" t="s">
        <v>34</v>
      </c>
      <c r="B73" t="s">
        <v>41</v>
      </c>
      <c r="C73">
        <v>2</v>
      </c>
      <c r="D73">
        <v>138</v>
      </c>
    </row>
    <row r="74" spans="1:9" x14ac:dyDescent="0.45">
      <c r="A74" s="1" t="s">
        <v>34</v>
      </c>
      <c r="B74" t="s">
        <v>44</v>
      </c>
      <c r="C74">
        <v>3</v>
      </c>
      <c r="D74">
        <v>204</v>
      </c>
    </row>
    <row r="75" spans="1:9" x14ac:dyDescent="0.45">
      <c r="A75" s="1" t="s">
        <v>34</v>
      </c>
      <c r="C75">
        <v>4</v>
      </c>
      <c r="D75">
        <v>159</v>
      </c>
    </row>
    <row r="76" spans="1:9" x14ac:dyDescent="0.45">
      <c r="A76" s="1" t="s">
        <v>34</v>
      </c>
      <c r="C76">
        <v>5</v>
      </c>
      <c r="D76">
        <v>124</v>
      </c>
      <c r="E76" s="1">
        <f>MAX(D72:D76)</f>
        <v>215</v>
      </c>
      <c r="F76" s="1">
        <f>MIN(D72:D76)</f>
        <v>124</v>
      </c>
      <c r="G76" s="1">
        <f>AVERAGE(D72:D76)</f>
        <v>168</v>
      </c>
      <c r="H76" s="1">
        <f>_xlfn.STDEV.S(D72:D76)</f>
        <v>40.068691019298349</v>
      </c>
      <c r="I76" s="1">
        <f>((SUM(D72:D76) - E76 - F76) / (COUNT(D72:D76) - 2))</f>
        <v>167</v>
      </c>
    </row>
    <row r="77" spans="1:9" x14ac:dyDescent="0.45">
      <c r="A77" s="1" t="s">
        <v>35</v>
      </c>
      <c r="B77" t="s">
        <v>40</v>
      </c>
      <c r="C77">
        <v>1</v>
      </c>
      <c r="D77">
        <v>501</v>
      </c>
    </row>
    <row r="78" spans="1:9" x14ac:dyDescent="0.45">
      <c r="A78" s="1" t="s">
        <v>35</v>
      </c>
      <c r="B78" t="s">
        <v>42</v>
      </c>
      <c r="C78">
        <v>2</v>
      </c>
      <c r="D78">
        <v>195</v>
      </c>
    </row>
    <row r="79" spans="1:9" x14ac:dyDescent="0.45">
      <c r="A79" s="1" t="s">
        <v>35</v>
      </c>
      <c r="B79" t="s">
        <v>44</v>
      </c>
      <c r="C79">
        <v>3</v>
      </c>
      <c r="D79">
        <v>206</v>
      </c>
    </row>
    <row r="80" spans="1:9" x14ac:dyDescent="0.45">
      <c r="A80" s="1" t="s">
        <v>35</v>
      </c>
      <c r="C80">
        <v>4</v>
      </c>
      <c r="D80">
        <v>205</v>
      </c>
    </row>
    <row r="81" spans="1:9" x14ac:dyDescent="0.45">
      <c r="A81" s="1" t="s">
        <v>35</v>
      </c>
      <c r="C81">
        <v>5</v>
      </c>
      <c r="D81">
        <v>189</v>
      </c>
      <c r="E81" s="1">
        <f>MAX(D77:D81)</f>
        <v>501</v>
      </c>
      <c r="F81" s="1">
        <f>MIN(D77:D81)</f>
        <v>189</v>
      </c>
      <c r="G81" s="1">
        <f>AVERAGE(D77:D81)</f>
        <v>259.2</v>
      </c>
      <c r="H81" s="1">
        <f>_xlfn.STDEV.S(D77:D81)</f>
        <v>135.35582735885441</v>
      </c>
      <c r="I81" s="1">
        <f>((SUM(D77:D81) - E81 - F81) / (COUNT(D77:D81) - 2))</f>
        <v>202</v>
      </c>
    </row>
    <row r="82" spans="1:9" x14ac:dyDescent="0.45">
      <c r="A82" s="1" t="s">
        <v>36</v>
      </c>
      <c r="B82" s="2" t="s">
        <v>40</v>
      </c>
      <c r="C82" s="2">
        <v>1</v>
      </c>
      <c r="D82" s="2"/>
      <c r="E82" s="2"/>
      <c r="F82" s="2"/>
      <c r="G82" s="2"/>
      <c r="H82" s="2"/>
      <c r="I82" s="2"/>
    </row>
    <row r="83" spans="1:9" x14ac:dyDescent="0.45">
      <c r="A83" s="1" t="s">
        <v>36</v>
      </c>
      <c r="B83" s="2" t="s">
        <v>41</v>
      </c>
      <c r="C83" s="2">
        <v>2</v>
      </c>
      <c r="D83" s="2"/>
      <c r="E83" s="2"/>
      <c r="F83" s="2"/>
      <c r="G83" s="2"/>
      <c r="H83" s="2"/>
      <c r="I83" s="2"/>
    </row>
    <row r="84" spans="1:9" x14ac:dyDescent="0.45">
      <c r="A84" s="1" t="s">
        <v>36</v>
      </c>
      <c r="B84" s="2" t="s">
        <v>43</v>
      </c>
      <c r="C84" s="2">
        <v>3</v>
      </c>
      <c r="D84" s="2"/>
      <c r="E84" s="2"/>
      <c r="F84" s="2"/>
      <c r="G84" s="2"/>
      <c r="H84" s="2"/>
      <c r="I84" s="2"/>
    </row>
    <row r="85" spans="1:9" x14ac:dyDescent="0.45">
      <c r="A85" s="1" t="s">
        <v>36</v>
      </c>
      <c r="B85" s="2" t="s">
        <v>45</v>
      </c>
      <c r="C85" s="2">
        <v>4</v>
      </c>
      <c r="D85" s="2"/>
      <c r="E85" s="2"/>
      <c r="F85" s="2"/>
      <c r="G85" s="2"/>
      <c r="H85" s="2"/>
      <c r="I85" s="2"/>
    </row>
    <row r="86" spans="1:9" x14ac:dyDescent="0.45">
      <c r="A86" s="1" t="s">
        <v>36</v>
      </c>
      <c r="B86" s="2"/>
      <c r="C86" s="2">
        <v>5</v>
      </c>
      <c r="D86" s="2"/>
      <c r="E86" s="3">
        <f>MAX(D82:D86)</f>
        <v>0</v>
      </c>
      <c r="F86" s="3">
        <f>MIN(D82:D86)</f>
        <v>0</v>
      </c>
      <c r="G86" s="3" t="e">
        <f>AVERAGE(D82:D86)</f>
        <v>#DIV/0!</v>
      </c>
      <c r="H86" s="3" t="e">
        <f>_xlfn.STDEV.S(D82:D86)</f>
        <v>#DIV/0!</v>
      </c>
      <c r="I86" s="3">
        <f>((SUM(D82:D86) - E86 - F86) / (COUNT(D82:D86) - 2))</f>
        <v>0</v>
      </c>
    </row>
    <row r="87" spans="1:9" x14ac:dyDescent="0.45">
      <c r="A87" s="1" t="s">
        <v>37</v>
      </c>
      <c r="B87" s="2" t="s">
        <v>40</v>
      </c>
      <c r="C87" s="2">
        <v>1</v>
      </c>
      <c r="D87" s="2"/>
      <c r="E87" s="2"/>
      <c r="F87" s="2"/>
      <c r="G87" s="2"/>
      <c r="H87" s="2"/>
      <c r="I87" s="2"/>
    </row>
    <row r="88" spans="1:9" x14ac:dyDescent="0.45">
      <c r="A88" s="1" t="s">
        <v>37</v>
      </c>
      <c r="B88" s="2" t="s">
        <v>42</v>
      </c>
      <c r="C88" s="2">
        <v>2</v>
      </c>
      <c r="D88" s="2"/>
      <c r="E88" s="2"/>
      <c r="F88" s="2"/>
      <c r="G88" s="2"/>
      <c r="H88" s="2"/>
      <c r="I88" s="2"/>
    </row>
    <row r="89" spans="1:9" x14ac:dyDescent="0.45">
      <c r="A89" s="1" t="s">
        <v>37</v>
      </c>
      <c r="B89" s="2" t="s">
        <v>43</v>
      </c>
      <c r="C89" s="2">
        <v>3</v>
      </c>
      <c r="D89" s="2"/>
      <c r="E89" s="2"/>
      <c r="F89" s="2"/>
      <c r="G89" s="2"/>
      <c r="H89" s="2"/>
      <c r="I89" s="2"/>
    </row>
    <row r="90" spans="1:9" x14ac:dyDescent="0.45">
      <c r="A90" s="1" t="s">
        <v>37</v>
      </c>
      <c r="B90" s="2" t="s">
        <v>45</v>
      </c>
      <c r="C90" s="2">
        <v>4</v>
      </c>
      <c r="D90" s="2"/>
      <c r="E90" s="2"/>
      <c r="F90" s="2"/>
      <c r="G90" s="2"/>
      <c r="H90" s="2"/>
      <c r="I90" s="2"/>
    </row>
    <row r="91" spans="1:9" x14ac:dyDescent="0.45">
      <c r="A91" s="1" t="s">
        <v>37</v>
      </c>
      <c r="B91" s="2"/>
      <c r="C91" s="2">
        <v>5</v>
      </c>
      <c r="D91" s="2"/>
      <c r="E91" s="3">
        <f>MAX(D87:D91)</f>
        <v>0</v>
      </c>
      <c r="F91" s="3">
        <f>MIN(D87:D91)</f>
        <v>0</v>
      </c>
      <c r="G91" s="3" t="e">
        <f>AVERAGE(D87:D91)</f>
        <v>#DIV/0!</v>
      </c>
      <c r="H91" s="3" t="e">
        <f>_xlfn.STDEV.S(D87:D91)</f>
        <v>#DIV/0!</v>
      </c>
      <c r="I91" s="3">
        <f>((SUM(D87:D91) - E91 - F91) / (COUNT(D87:D91) - 2))</f>
        <v>0</v>
      </c>
    </row>
    <row r="92" spans="1:9" x14ac:dyDescent="0.45">
      <c r="A92" s="1" t="s">
        <v>38</v>
      </c>
      <c r="B92" s="2" t="s">
        <v>40</v>
      </c>
      <c r="C92" s="2">
        <v>1</v>
      </c>
      <c r="D92" s="2"/>
      <c r="E92" s="2"/>
      <c r="F92" s="2"/>
      <c r="G92" s="2"/>
      <c r="H92" s="2"/>
      <c r="I92" s="2"/>
    </row>
    <row r="93" spans="1:9" x14ac:dyDescent="0.45">
      <c r="A93" s="1" t="s">
        <v>38</v>
      </c>
      <c r="B93" s="2" t="s">
        <v>41</v>
      </c>
      <c r="C93" s="2">
        <v>2</v>
      </c>
      <c r="D93" s="2"/>
      <c r="E93" s="2"/>
      <c r="F93" s="2"/>
      <c r="G93" s="2"/>
      <c r="H93" s="2"/>
      <c r="I93" s="2"/>
    </row>
    <row r="94" spans="1:9" x14ac:dyDescent="0.45">
      <c r="A94" s="1" t="s">
        <v>38</v>
      </c>
      <c r="B94" s="2" t="s">
        <v>44</v>
      </c>
      <c r="C94" s="2">
        <v>3</v>
      </c>
      <c r="D94" s="2"/>
      <c r="E94" s="2"/>
      <c r="F94" s="2"/>
      <c r="G94" s="2"/>
      <c r="H94" s="2"/>
      <c r="I94" s="2"/>
    </row>
    <row r="95" spans="1:9" x14ac:dyDescent="0.45">
      <c r="A95" s="1" t="s">
        <v>38</v>
      </c>
      <c r="B95" s="2" t="s">
        <v>45</v>
      </c>
      <c r="C95" s="2">
        <v>4</v>
      </c>
      <c r="D95" s="2"/>
      <c r="E95" s="2"/>
      <c r="F95" s="2"/>
      <c r="G95" s="2"/>
      <c r="H95" s="2"/>
      <c r="I95" s="2"/>
    </row>
    <row r="96" spans="1:9" x14ac:dyDescent="0.45">
      <c r="A96" s="1" t="s">
        <v>38</v>
      </c>
      <c r="B96" s="2"/>
      <c r="C96" s="2">
        <v>5</v>
      </c>
      <c r="D96" s="2"/>
      <c r="E96" s="3">
        <f>MAX(D92:D96)</f>
        <v>0</v>
      </c>
      <c r="F96" s="3">
        <f>MIN(D92:D96)</f>
        <v>0</v>
      </c>
      <c r="G96" s="3" t="e">
        <f>AVERAGE(D92:D96)</f>
        <v>#DIV/0!</v>
      </c>
      <c r="H96" s="3" t="e">
        <f>_xlfn.STDEV.S(D92:D96)</f>
        <v>#DIV/0!</v>
      </c>
      <c r="I96" s="3">
        <f>((SUM(D92:D96) - E96 - F96) / (COUNT(D92:D96) - 2))</f>
        <v>0</v>
      </c>
    </row>
    <row r="97" spans="1:9" x14ac:dyDescent="0.45">
      <c r="A97" s="1" t="s">
        <v>39</v>
      </c>
      <c r="B97" s="2" t="s">
        <v>40</v>
      </c>
      <c r="C97" s="2">
        <v>1</v>
      </c>
      <c r="D97" s="2"/>
      <c r="E97" s="2"/>
      <c r="F97" s="2"/>
      <c r="G97" s="2"/>
      <c r="H97" s="2"/>
      <c r="I97" s="2"/>
    </row>
    <row r="98" spans="1:9" x14ac:dyDescent="0.45">
      <c r="A98" s="1" t="s">
        <v>39</v>
      </c>
      <c r="B98" s="2" t="s">
        <v>42</v>
      </c>
      <c r="C98" s="2">
        <v>2</v>
      </c>
      <c r="D98" s="2"/>
      <c r="E98" s="2"/>
      <c r="F98" s="2"/>
      <c r="G98" s="2"/>
      <c r="H98" s="2"/>
      <c r="I98" s="2"/>
    </row>
    <row r="99" spans="1:9" x14ac:dyDescent="0.45">
      <c r="A99" s="1" t="s">
        <v>39</v>
      </c>
      <c r="B99" s="2" t="s">
        <v>44</v>
      </c>
      <c r="C99" s="2">
        <v>3</v>
      </c>
      <c r="D99" s="2"/>
      <c r="E99" s="2"/>
      <c r="F99" s="2"/>
      <c r="G99" s="2"/>
      <c r="H99" s="2"/>
      <c r="I99" s="2"/>
    </row>
    <row r="100" spans="1:9" x14ac:dyDescent="0.45">
      <c r="A100" s="1" t="s">
        <v>39</v>
      </c>
      <c r="B100" s="2" t="s">
        <v>45</v>
      </c>
      <c r="C100" s="2">
        <v>4</v>
      </c>
      <c r="D100" s="2"/>
      <c r="E100" s="2"/>
      <c r="F100" s="2"/>
      <c r="G100" s="2"/>
      <c r="H100" s="2"/>
      <c r="I100" s="2"/>
    </row>
    <row r="101" spans="1:9" x14ac:dyDescent="0.45">
      <c r="A101" s="1" t="s">
        <v>39</v>
      </c>
      <c r="B101" s="3"/>
      <c r="C101" s="2">
        <v>5</v>
      </c>
      <c r="D101" s="2"/>
      <c r="E101" s="3">
        <f>MAX(D97:D101)</f>
        <v>0</v>
      </c>
      <c r="F101" s="3">
        <f>MIN(D97:D101)</f>
        <v>0</v>
      </c>
      <c r="G101" s="3" t="e">
        <f>AVERAGE(D97:D101)</f>
        <v>#DIV/0!</v>
      </c>
      <c r="H101" s="3" t="e">
        <f>_xlfn.STDEV.S(D97:D101)</f>
        <v>#DIV/0!</v>
      </c>
      <c r="I101" s="3">
        <f>((SUM(D97:D101) - E101 - F101) / (COUNT(D97:D101) - 2))</f>
        <v>0</v>
      </c>
    </row>
    <row r="102" spans="1:9" x14ac:dyDescent="0.45">
      <c r="B102" s="1"/>
    </row>
    <row r="103" spans="1:9" x14ac:dyDescent="0.45">
      <c r="B103" s="1" t="s">
        <v>53</v>
      </c>
    </row>
    <row r="104" spans="1:9" x14ac:dyDescent="0.45">
      <c r="A104" s="1" t="s">
        <v>46</v>
      </c>
      <c r="B104" t="s">
        <v>40</v>
      </c>
      <c r="C104">
        <v>1</v>
      </c>
      <c r="D104">
        <v>333</v>
      </c>
    </row>
    <row r="105" spans="1:9" x14ac:dyDescent="0.45">
      <c r="A105" s="1" t="s">
        <v>46</v>
      </c>
      <c r="B105" t="s">
        <v>41</v>
      </c>
      <c r="C105">
        <v>2</v>
      </c>
      <c r="D105">
        <v>411</v>
      </c>
    </row>
    <row r="106" spans="1:9" x14ac:dyDescent="0.45">
      <c r="A106" s="1" t="s">
        <v>46</v>
      </c>
      <c r="B106" t="s">
        <v>44</v>
      </c>
      <c r="C106">
        <v>3</v>
      </c>
      <c r="D106">
        <v>390</v>
      </c>
    </row>
    <row r="107" spans="1:9" x14ac:dyDescent="0.45">
      <c r="A107" s="1" t="s">
        <v>46</v>
      </c>
      <c r="B107" t="s">
        <v>49</v>
      </c>
      <c r="C107">
        <v>4</v>
      </c>
      <c r="D107">
        <v>348</v>
      </c>
    </row>
    <row r="108" spans="1:9" x14ac:dyDescent="0.45">
      <c r="A108" s="1" t="s">
        <v>46</v>
      </c>
      <c r="C108">
        <v>5</v>
      </c>
      <c r="D108">
        <v>321</v>
      </c>
      <c r="E108" s="1">
        <f>MAX(D104:D108)</f>
        <v>411</v>
      </c>
      <c r="F108" s="1">
        <f>MIN(D104:D108)</f>
        <v>321</v>
      </c>
      <c r="G108" s="1">
        <f>AVERAGE(D104:D108)</f>
        <v>360.6</v>
      </c>
      <c r="H108" s="1">
        <f>_xlfn.STDEV.S(D104:D108)</f>
        <v>38.383590243748692</v>
      </c>
      <c r="I108" s="1">
        <f>((SUM(D104:D108) - E108 - F108) / (COUNT(D104:D108) - 2))</f>
        <v>357</v>
      </c>
    </row>
    <row r="109" spans="1:9" x14ac:dyDescent="0.45">
      <c r="A109" s="1" t="s">
        <v>47</v>
      </c>
      <c r="B109" t="s">
        <v>40</v>
      </c>
      <c r="C109">
        <v>1</v>
      </c>
      <c r="D109">
        <v>365</v>
      </c>
    </row>
    <row r="110" spans="1:9" x14ac:dyDescent="0.45">
      <c r="A110" s="1" t="s">
        <v>47</v>
      </c>
      <c r="B110" t="s">
        <v>42</v>
      </c>
      <c r="C110">
        <v>2</v>
      </c>
      <c r="D110">
        <v>278</v>
      </c>
    </row>
    <row r="111" spans="1:9" x14ac:dyDescent="0.45">
      <c r="A111" s="1" t="s">
        <v>47</v>
      </c>
      <c r="B111" t="s">
        <v>44</v>
      </c>
      <c r="C111">
        <v>3</v>
      </c>
      <c r="D111">
        <v>413</v>
      </c>
    </row>
    <row r="112" spans="1:9" x14ac:dyDescent="0.45">
      <c r="A112" s="1" t="s">
        <v>47</v>
      </c>
      <c r="B112" t="s">
        <v>49</v>
      </c>
      <c r="C112">
        <v>4</v>
      </c>
      <c r="D112">
        <v>302</v>
      </c>
    </row>
    <row r="113" spans="1:9" x14ac:dyDescent="0.45">
      <c r="A113" s="1" t="s">
        <v>47</v>
      </c>
      <c r="C113">
        <v>5</v>
      </c>
      <c r="D113">
        <v>500</v>
      </c>
      <c r="E113" s="1">
        <f>MAX(D109:D113)</f>
        <v>500</v>
      </c>
      <c r="F113" s="1">
        <f>MIN(D109:D113)</f>
        <v>278</v>
      </c>
      <c r="G113" s="1">
        <f>AVERAGE(D109:D113)</f>
        <v>371.6</v>
      </c>
      <c r="H113" s="1">
        <f>_xlfn.STDEV.S(D109:D113)</f>
        <v>89.231720817207091</v>
      </c>
      <c r="I113" s="1">
        <f>((SUM(D109:D113) - E113 - F113) / (COUNT(D109:D113) - 2))</f>
        <v>360</v>
      </c>
    </row>
    <row r="114" spans="1:9" x14ac:dyDescent="0.45">
      <c r="A114" s="1" t="s">
        <v>48</v>
      </c>
      <c r="B114" t="s">
        <v>40</v>
      </c>
      <c r="C114">
        <v>1</v>
      </c>
      <c r="D114">
        <v>384</v>
      </c>
    </row>
    <row r="115" spans="1:9" x14ac:dyDescent="0.45">
      <c r="A115" s="1" t="s">
        <v>48</v>
      </c>
      <c r="B115" t="s">
        <v>41</v>
      </c>
      <c r="C115">
        <v>2</v>
      </c>
      <c r="D115">
        <v>294</v>
      </c>
    </row>
    <row r="116" spans="1:9" x14ac:dyDescent="0.45">
      <c r="A116" s="1" t="s">
        <v>48</v>
      </c>
      <c r="B116" t="s">
        <v>51</v>
      </c>
      <c r="C116">
        <v>3</v>
      </c>
      <c r="D116">
        <v>341</v>
      </c>
    </row>
    <row r="117" spans="1:9" x14ac:dyDescent="0.45">
      <c r="A117" s="1" t="s">
        <v>48</v>
      </c>
      <c r="B117" t="s">
        <v>52</v>
      </c>
      <c r="C117">
        <v>4</v>
      </c>
      <c r="D117">
        <v>616</v>
      </c>
    </row>
    <row r="118" spans="1:9" x14ac:dyDescent="0.45">
      <c r="A118" s="1" t="s">
        <v>48</v>
      </c>
      <c r="C118">
        <v>5</v>
      </c>
      <c r="D118">
        <v>393</v>
      </c>
      <c r="E118" s="1">
        <f>MAX(D114:D118)</f>
        <v>616</v>
      </c>
      <c r="F118" s="1">
        <f>MIN(D114:D118)</f>
        <v>294</v>
      </c>
      <c r="G118" s="1">
        <f>AVERAGE(D114:D118)</f>
        <v>405.6</v>
      </c>
      <c r="H118" s="1">
        <f>_xlfn.STDEV.S(D114:D118)</f>
        <v>124.01733749762566</v>
      </c>
      <c r="I118" s="1">
        <f>((SUM(D114:D118) - E118 - F118) / (COUNT(D114:D118) - 2))</f>
        <v>372.66666666666669</v>
      </c>
    </row>
    <row r="119" spans="1:9" x14ac:dyDescent="0.45">
      <c r="A119" s="1" t="s">
        <v>50</v>
      </c>
      <c r="B119" t="s">
        <v>40</v>
      </c>
      <c r="C119">
        <v>1</v>
      </c>
      <c r="D119">
        <v>385</v>
      </c>
    </row>
    <row r="120" spans="1:9" x14ac:dyDescent="0.45">
      <c r="A120" s="1" t="s">
        <v>50</v>
      </c>
      <c r="B120" t="s">
        <v>42</v>
      </c>
      <c r="C120">
        <v>2</v>
      </c>
      <c r="D120">
        <v>353</v>
      </c>
    </row>
    <row r="121" spans="1:9" x14ac:dyDescent="0.45">
      <c r="A121" s="1" t="s">
        <v>50</v>
      </c>
      <c r="B121" t="s">
        <v>51</v>
      </c>
      <c r="C121">
        <v>3</v>
      </c>
      <c r="D121">
        <v>292</v>
      </c>
    </row>
    <row r="122" spans="1:9" x14ac:dyDescent="0.45">
      <c r="A122" s="1" t="s">
        <v>50</v>
      </c>
      <c r="B122" t="s">
        <v>52</v>
      </c>
      <c r="C122">
        <v>4</v>
      </c>
      <c r="D122">
        <v>384</v>
      </c>
    </row>
    <row r="123" spans="1:9" x14ac:dyDescent="0.45">
      <c r="A123" s="1" t="s">
        <v>50</v>
      </c>
      <c r="C123">
        <v>5</v>
      </c>
      <c r="D123">
        <v>354</v>
      </c>
      <c r="E123" s="1">
        <f>MAX(D119:D123)</f>
        <v>385</v>
      </c>
      <c r="F123" s="1">
        <f>MIN(D119:D123)</f>
        <v>292</v>
      </c>
      <c r="G123" s="1">
        <f>AVERAGE(D119:D123)</f>
        <v>353.6</v>
      </c>
      <c r="H123" s="1">
        <f>_xlfn.STDEV.S(D119:D123)</f>
        <v>37.766387171663638</v>
      </c>
      <c r="I123" s="1">
        <f>((SUM(D119:D123) - E123 - F123) / (COUNT(D119:D123) - 2))</f>
        <v>363.66666666666669</v>
      </c>
    </row>
    <row r="124" spans="1:9" x14ac:dyDescent="0.45">
      <c r="B124" s="1" t="s">
        <v>54</v>
      </c>
    </row>
    <row r="126" spans="1:9" x14ac:dyDescent="0.45">
      <c r="A126" s="1" t="s">
        <v>55</v>
      </c>
      <c r="B126" t="s">
        <v>59</v>
      </c>
      <c r="C126">
        <v>1</v>
      </c>
      <c r="D126">
        <v>185</v>
      </c>
    </row>
    <row r="127" spans="1:9" x14ac:dyDescent="0.45">
      <c r="A127" s="1" t="s">
        <v>55</v>
      </c>
      <c r="B127" t="s">
        <v>60</v>
      </c>
      <c r="C127">
        <v>2</v>
      </c>
      <c r="D127">
        <v>154</v>
      </c>
    </row>
    <row r="128" spans="1:9" x14ac:dyDescent="0.45">
      <c r="A128" s="1" t="s">
        <v>55</v>
      </c>
      <c r="B128" t="s">
        <v>64</v>
      </c>
      <c r="C128">
        <v>3</v>
      </c>
      <c r="D128">
        <v>151</v>
      </c>
    </row>
    <row r="129" spans="1:9" x14ac:dyDescent="0.45">
      <c r="A129" s="1" t="s">
        <v>55</v>
      </c>
      <c r="C129">
        <v>4</v>
      </c>
      <c r="D129">
        <v>194</v>
      </c>
    </row>
    <row r="130" spans="1:9" x14ac:dyDescent="0.45">
      <c r="A130" s="1" t="s">
        <v>55</v>
      </c>
      <c r="C130">
        <v>5</v>
      </c>
      <c r="D130">
        <v>169</v>
      </c>
      <c r="E130" s="1">
        <f>MAX(D126:D130)</f>
        <v>194</v>
      </c>
      <c r="F130" s="1">
        <f>MIN(D126:D130)</f>
        <v>151</v>
      </c>
      <c r="G130" s="1">
        <f>AVERAGE(D126:D130)</f>
        <v>170.6</v>
      </c>
      <c r="H130" s="1">
        <f>_xlfn.STDEV.S(D126:D130)</f>
        <v>18.822858443923973</v>
      </c>
      <c r="I130" s="1">
        <f>((SUM(D126:D130) - E130 - F130) / (COUNT(D126:D130) - 2))</f>
        <v>169.33333333333334</v>
      </c>
    </row>
    <row r="131" spans="1:9" x14ac:dyDescent="0.45">
      <c r="A131" s="1" t="s">
        <v>56</v>
      </c>
      <c r="B131" t="s">
        <v>59</v>
      </c>
      <c r="C131">
        <v>1</v>
      </c>
      <c r="D131">
        <v>239</v>
      </c>
    </row>
    <row r="132" spans="1:9" x14ac:dyDescent="0.45">
      <c r="A132" s="1" t="s">
        <v>56</v>
      </c>
      <c r="B132" t="s">
        <v>61</v>
      </c>
      <c r="C132">
        <v>2</v>
      </c>
      <c r="D132">
        <v>126</v>
      </c>
    </row>
    <row r="133" spans="1:9" x14ac:dyDescent="0.45">
      <c r="A133" s="1" t="s">
        <v>56</v>
      </c>
      <c r="B133" t="s">
        <v>64</v>
      </c>
      <c r="C133">
        <v>3</v>
      </c>
      <c r="D133">
        <v>173</v>
      </c>
    </row>
    <row r="134" spans="1:9" x14ac:dyDescent="0.45">
      <c r="A134" s="1" t="s">
        <v>56</v>
      </c>
      <c r="C134">
        <v>4</v>
      </c>
      <c r="D134">
        <v>207</v>
      </c>
    </row>
    <row r="135" spans="1:9" x14ac:dyDescent="0.45">
      <c r="A135" s="1" t="s">
        <v>56</v>
      </c>
      <c r="C135">
        <v>5</v>
      </c>
      <c r="D135">
        <v>166</v>
      </c>
      <c r="E135" s="1">
        <f>MAX(D131:D135)</f>
        <v>239</v>
      </c>
      <c r="F135" s="1">
        <f>MIN(D131:D135)</f>
        <v>126</v>
      </c>
      <c r="G135" s="1">
        <f>AVERAGE(D131:D135)</f>
        <v>182.2</v>
      </c>
      <c r="H135" s="1">
        <f>_xlfn.STDEV.S(D131:D135)</f>
        <v>42.856738093326669</v>
      </c>
      <c r="I135" s="1">
        <f>((SUM(D131:D135) - E135 - F135) / (COUNT(D131:D135) - 2))</f>
        <v>182</v>
      </c>
    </row>
    <row r="136" spans="1:9" x14ac:dyDescent="0.45">
      <c r="A136" s="1" t="s">
        <v>57</v>
      </c>
      <c r="B136" t="s">
        <v>59</v>
      </c>
      <c r="C136">
        <v>1</v>
      </c>
      <c r="D136">
        <v>196</v>
      </c>
    </row>
    <row r="137" spans="1:9" x14ac:dyDescent="0.45">
      <c r="A137" s="1" t="s">
        <v>57</v>
      </c>
      <c r="B137" t="s">
        <v>62</v>
      </c>
      <c r="C137">
        <v>2</v>
      </c>
      <c r="D137">
        <v>158</v>
      </c>
    </row>
    <row r="138" spans="1:9" x14ac:dyDescent="0.45">
      <c r="A138" s="1" t="s">
        <v>57</v>
      </c>
      <c r="B138" t="s">
        <v>64</v>
      </c>
      <c r="C138">
        <v>3</v>
      </c>
      <c r="D138">
        <v>256</v>
      </c>
    </row>
    <row r="139" spans="1:9" x14ac:dyDescent="0.45">
      <c r="A139" s="1" t="s">
        <v>57</v>
      </c>
      <c r="C139">
        <v>4</v>
      </c>
      <c r="D139">
        <v>207</v>
      </c>
    </row>
    <row r="140" spans="1:9" x14ac:dyDescent="0.45">
      <c r="A140" s="1" t="s">
        <v>57</v>
      </c>
      <c r="C140">
        <v>5</v>
      </c>
      <c r="D140">
        <v>166</v>
      </c>
      <c r="E140" s="1">
        <f>MAX(D136:D140)</f>
        <v>256</v>
      </c>
      <c r="F140" s="1">
        <f>MIN(D136:D140)</f>
        <v>158</v>
      </c>
      <c r="G140" s="1">
        <f>AVERAGE(D136:D140)</f>
        <v>196.6</v>
      </c>
      <c r="H140" s="1">
        <f>_xlfn.STDEV.S(D136:D140)</f>
        <v>38.933276255665959</v>
      </c>
      <c r="I140" s="1">
        <f>((SUM(D136:D140) - E140 - F140) / (COUNT(D136:D140) - 2))</f>
        <v>189.66666666666666</v>
      </c>
    </row>
    <row r="141" spans="1:9" x14ac:dyDescent="0.45">
      <c r="A141" s="1" t="s">
        <v>58</v>
      </c>
      <c r="B141" t="s">
        <v>59</v>
      </c>
      <c r="C141">
        <v>1</v>
      </c>
      <c r="D141">
        <v>213</v>
      </c>
    </row>
    <row r="142" spans="1:9" x14ac:dyDescent="0.45">
      <c r="A142" s="1" t="s">
        <v>58</v>
      </c>
      <c r="B142" t="s">
        <v>63</v>
      </c>
      <c r="C142">
        <v>2</v>
      </c>
      <c r="D142">
        <v>147</v>
      </c>
    </row>
    <row r="143" spans="1:9" x14ac:dyDescent="0.45">
      <c r="A143" s="1" t="s">
        <v>58</v>
      </c>
      <c r="B143" t="s">
        <v>64</v>
      </c>
      <c r="C143">
        <v>3</v>
      </c>
      <c r="D143">
        <v>148</v>
      </c>
    </row>
    <row r="144" spans="1:9" x14ac:dyDescent="0.45">
      <c r="A144" s="1" t="s">
        <v>58</v>
      </c>
      <c r="C144">
        <v>4</v>
      </c>
      <c r="D144">
        <v>176</v>
      </c>
    </row>
    <row r="145" spans="1:9" x14ac:dyDescent="0.45">
      <c r="A145" s="1" t="s">
        <v>58</v>
      </c>
      <c r="C145">
        <v>5</v>
      </c>
      <c r="D145">
        <v>162</v>
      </c>
      <c r="E145" s="1">
        <f>MAX(D141:D145)</f>
        <v>213</v>
      </c>
      <c r="F145" s="1">
        <f>MIN(D141:D145)</f>
        <v>147</v>
      </c>
      <c r="G145" s="1">
        <f>AVERAGE(D141:D145)</f>
        <v>169.2</v>
      </c>
      <c r="H145" s="1">
        <f>_xlfn.STDEV.S(D141:D145)</f>
        <v>27.197426348829353</v>
      </c>
      <c r="I145" s="1">
        <f>((SUM(D141:D145) - E145 - F145) / (COUNT(D141:D145) - 2))</f>
        <v>162</v>
      </c>
    </row>
    <row r="148" spans="1:9" x14ac:dyDescent="0.45">
      <c r="A148" s="1" t="s">
        <v>65</v>
      </c>
      <c r="B148" t="s">
        <v>72</v>
      </c>
      <c r="C148">
        <v>1</v>
      </c>
      <c r="D148">
        <v>12932</v>
      </c>
    </row>
    <row r="149" spans="1:9" x14ac:dyDescent="0.45">
      <c r="A149" s="1" t="s">
        <v>65</v>
      </c>
      <c r="B149" t="s">
        <v>67</v>
      </c>
      <c r="C149">
        <v>2</v>
      </c>
      <c r="D149">
        <v>16544</v>
      </c>
    </row>
    <row r="150" spans="1:9" x14ac:dyDescent="0.45">
      <c r="A150" s="1" t="s">
        <v>65</v>
      </c>
      <c r="C150">
        <v>3</v>
      </c>
      <c r="D150">
        <v>15971</v>
      </c>
    </row>
    <row r="151" spans="1:9" x14ac:dyDescent="0.45">
      <c r="A151" s="1" t="s">
        <v>65</v>
      </c>
      <c r="C151">
        <v>4</v>
      </c>
      <c r="D151">
        <v>16082</v>
      </c>
    </row>
    <row r="152" spans="1:9" x14ac:dyDescent="0.45">
      <c r="A152" s="1" t="s">
        <v>65</v>
      </c>
      <c r="C152">
        <v>5</v>
      </c>
      <c r="D152">
        <v>14770</v>
      </c>
      <c r="E152" s="1">
        <f>MAX(D148:D152)</f>
        <v>16544</v>
      </c>
      <c r="F152" s="1">
        <f>MIN(D148:D152)</f>
        <v>12932</v>
      </c>
      <c r="G152" s="1">
        <f>AVERAGE(D148:D152)</f>
        <v>15259.8</v>
      </c>
      <c r="H152" s="1">
        <f>_xlfn.STDEV.S(D148:D152)</f>
        <v>1456.8411718509333</v>
      </c>
      <c r="I152" s="1">
        <f>((SUM(D148:D152) - E152 - F152) / (COUNT(D148:D152) - 2))</f>
        <v>15607.666666666666</v>
      </c>
    </row>
    <row r="153" spans="1:9" x14ac:dyDescent="0.45">
      <c r="A153" s="1" t="s">
        <v>68</v>
      </c>
      <c r="B153" t="s">
        <v>66</v>
      </c>
      <c r="C153">
        <v>1</v>
      </c>
      <c r="D153">
        <v>12717</v>
      </c>
    </row>
    <row r="154" spans="1:9" x14ac:dyDescent="0.45">
      <c r="A154" s="1" t="s">
        <v>68</v>
      </c>
      <c r="B154" t="s">
        <v>70</v>
      </c>
      <c r="C154">
        <v>2</v>
      </c>
      <c r="D154">
        <v>14357</v>
      </c>
    </row>
    <row r="155" spans="1:9" x14ac:dyDescent="0.45">
      <c r="A155" s="1" t="s">
        <v>68</v>
      </c>
      <c r="C155">
        <v>3</v>
      </c>
      <c r="D155">
        <v>14186</v>
      </c>
    </row>
    <row r="156" spans="1:9" x14ac:dyDescent="0.45">
      <c r="A156" s="1" t="s">
        <v>68</v>
      </c>
      <c r="C156">
        <v>4</v>
      </c>
      <c r="D156">
        <v>13227</v>
      </c>
    </row>
    <row r="157" spans="1:9" x14ac:dyDescent="0.45">
      <c r="A157" s="1" t="s">
        <v>68</v>
      </c>
      <c r="C157">
        <v>5</v>
      </c>
      <c r="D157">
        <v>12827</v>
      </c>
      <c r="E157" s="1">
        <f>MAX(D153:D157)</f>
        <v>14357</v>
      </c>
      <c r="F157" s="1">
        <f>MIN(D153:D157)</f>
        <v>12717</v>
      </c>
      <c r="G157" s="1">
        <f>AVERAGE(D153:D157)</f>
        <v>13462.8</v>
      </c>
      <c r="H157" s="1">
        <f>_xlfn.STDEV.S(D153:D157)</f>
        <v>764.6359918287917</v>
      </c>
      <c r="I157" s="1">
        <f>((SUM(D153:D157) - E157 - F157) / (COUNT(D153:D157) - 2))</f>
        <v>13413.333333333334</v>
      </c>
    </row>
    <row r="158" spans="1:9" x14ac:dyDescent="0.45">
      <c r="A158" s="1" t="s">
        <v>69</v>
      </c>
      <c r="B158" t="s">
        <v>66</v>
      </c>
      <c r="C158">
        <v>1</v>
      </c>
      <c r="D158">
        <v>13094</v>
      </c>
    </row>
    <row r="159" spans="1:9" x14ac:dyDescent="0.45">
      <c r="A159" s="1" t="s">
        <v>69</v>
      </c>
      <c r="B159" t="s">
        <v>71</v>
      </c>
      <c r="C159">
        <v>2</v>
      </c>
      <c r="D159">
        <v>13214</v>
      </c>
    </row>
    <row r="160" spans="1:9" x14ac:dyDescent="0.45">
      <c r="A160" s="1" t="s">
        <v>69</v>
      </c>
      <c r="C160">
        <v>3</v>
      </c>
      <c r="D160">
        <v>11733</v>
      </c>
    </row>
    <row r="161" spans="1:9" x14ac:dyDescent="0.45">
      <c r="A161" s="1" t="s">
        <v>69</v>
      </c>
      <c r="C161">
        <v>4</v>
      </c>
      <c r="D161">
        <v>11951</v>
      </c>
    </row>
    <row r="162" spans="1:9" x14ac:dyDescent="0.45">
      <c r="A162" s="1" t="s">
        <v>69</v>
      </c>
      <c r="C162">
        <v>5</v>
      </c>
      <c r="D162">
        <v>11979</v>
      </c>
      <c r="E162" s="1">
        <f>MAX(D158:D162)</f>
        <v>13214</v>
      </c>
      <c r="F162" s="1">
        <f>MIN(D158:D162)</f>
        <v>11733</v>
      </c>
      <c r="G162" s="1">
        <f>AVERAGE(D158:D162)</f>
        <v>12394.2</v>
      </c>
      <c r="H162" s="1">
        <f>_xlfn.STDEV.S(D158:D162)</f>
        <v>701.39054741278051</v>
      </c>
      <c r="I162" s="1">
        <f>((SUM(D158:D162) - E162 - F162) / (COUNT(D158:D162) - 2))</f>
        <v>12341.333333333334</v>
      </c>
    </row>
    <row r="163" spans="1:9" x14ac:dyDescent="0.45">
      <c r="A163" s="1" t="s">
        <v>69</v>
      </c>
      <c r="B163" t="s">
        <v>66</v>
      </c>
      <c r="C163">
        <v>1</v>
      </c>
      <c r="D163">
        <v>11334</v>
      </c>
    </row>
    <row r="164" spans="1:9" x14ac:dyDescent="0.45">
      <c r="A164" s="1" t="s">
        <v>69</v>
      </c>
      <c r="B164" t="s">
        <v>71</v>
      </c>
      <c r="C164">
        <v>2</v>
      </c>
      <c r="D164">
        <v>15318</v>
      </c>
    </row>
    <row r="165" spans="1:9" x14ac:dyDescent="0.45">
      <c r="A165" s="1" t="s">
        <v>69</v>
      </c>
      <c r="B165" t="s">
        <v>74</v>
      </c>
      <c r="C165">
        <v>3</v>
      </c>
      <c r="D165">
        <v>14860</v>
      </c>
    </row>
    <row r="166" spans="1:9" x14ac:dyDescent="0.45">
      <c r="A166" s="1" t="s">
        <v>69</v>
      </c>
      <c r="C166">
        <v>4</v>
      </c>
      <c r="D166">
        <v>14216</v>
      </c>
    </row>
    <row r="167" spans="1:9" x14ac:dyDescent="0.45">
      <c r="A167" s="1" t="s">
        <v>69</v>
      </c>
      <c r="C167">
        <v>5</v>
      </c>
      <c r="D167">
        <v>15438</v>
      </c>
      <c r="E167" s="1">
        <f>MAX(D163:D167)</f>
        <v>15438</v>
      </c>
      <c r="F167" s="1">
        <f>MIN(D163:D167)</f>
        <v>11334</v>
      </c>
      <c r="G167" s="1">
        <f>AVERAGE(D163:D167)</f>
        <v>14233.2</v>
      </c>
      <c r="H167" s="1">
        <f>_xlfn.STDEV.S(D163:D167)</f>
        <v>1690.1825936862526</v>
      </c>
      <c r="I167" s="1">
        <f>((SUM(D163:D167) - E167 - F167) / (COUNT(D163:D167) - 2))</f>
        <v>14798</v>
      </c>
    </row>
    <row r="168" spans="1:9" x14ac:dyDescent="0.45">
      <c r="A168" s="1" t="s">
        <v>69</v>
      </c>
      <c r="B168" t="s">
        <v>73</v>
      </c>
      <c r="C168">
        <v>6</v>
      </c>
      <c r="D168">
        <v>11170</v>
      </c>
    </row>
    <row r="169" spans="1:9" x14ac:dyDescent="0.45">
      <c r="A169" s="1" t="s">
        <v>69</v>
      </c>
      <c r="C169">
        <v>7</v>
      </c>
      <c r="D169">
        <v>13838</v>
      </c>
    </row>
    <row r="170" spans="1:9" x14ac:dyDescent="0.45">
      <c r="A170" s="1" t="s">
        <v>69</v>
      </c>
      <c r="C170">
        <v>8</v>
      </c>
      <c r="D170">
        <v>11443</v>
      </c>
    </row>
    <row r="171" spans="1:9" x14ac:dyDescent="0.45">
      <c r="A171" s="1" t="s">
        <v>69</v>
      </c>
      <c r="C171">
        <v>9</v>
      </c>
      <c r="D171">
        <v>11705</v>
      </c>
    </row>
    <row r="172" spans="1:9" x14ac:dyDescent="0.45">
      <c r="A172" s="1" t="s">
        <v>69</v>
      </c>
      <c r="C172">
        <v>10</v>
      </c>
      <c r="D172">
        <v>11720</v>
      </c>
      <c r="E172" s="1">
        <f>MAX(D168:D172)</f>
        <v>13838</v>
      </c>
      <c r="F172" s="1">
        <f>MIN(D168:D172)</f>
        <v>11170</v>
      </c>
      <c r="G172" s="1">
        <f>AVERAGE(D168:D172)</f>
        <v>11975.2</v>
      </c>
      <c r="H172" s="1">
        <f>_xlfn.STDEV.S(D168:D172)</f>
        <v>1065.3336097204481</v>
      </c>
      <c r="I172" s="1">
        <f>((SUM(D168:D172) - E172 - F172) / (COUNT(D168:D172) - 2))</f>
        <v>11622.666666666666</v>
      </c>
    </row>
    <row r="173" spans="1:9" x14ac:dyDescent="0.45">
      <c r="A173" s="1" t="s">
        <v>69</v>
      </c>
      <c r="B173" t="s">
        <v>75</v>
      </c>
      <c r="C173">
        <v>11</v>
      </c>
      <c r="D173">
        <v>10033</v>
      </c>
    </row>
    <row r="174" spans="1:9" x14ac:dyDescent="0.45">
      <c r="A174" s="1" t="s">
        <v>69</v>
      </c>
      <c r="C174">
        <v>12</v>
      </c>
      <c r="D174">
        <v>12205</v>
      </c>
    </row>
    <row r="175" spans="1:9" x14ac:dyDescent="0.45">
      <c r="A175" s="1" t="s">
        <v>69</v>
      </c>
      <c r="C175">
        <v>13</v>
      </c>
      <c r="D175">
        <v>12117</v>
      </c>
    </row>
    <row r="176" spans="1:9" x14ac:dyDescent="0.45">
      <c r="A176" s="1" t="s">
        <v>69</v>
      </c>
      <c r="C176">
        <v>14</v>
      </c>
      <c r="D176">
        <v>12128</v>
      </c>
    </row>
    <row r="177" spans="1:9" x14ac:dyDescent="0.45">
      <c r="A177" s="1" t="s">
        <v>69</v>
      </c>
      <c r="C177">
        <v>15</v>
      </c>
      <c r="D177">
        <v>12488</v>
      </c>
      <c r="E177" s="1">
        <f>MAX(D173:D177)</f>
        <v>12488</v>
      </c>
      <c r="F177" s="1">
        <f>MIN(D173:D177)</f>
        <v>10033</v>
      </c>
      <c r="G177" s="1">
        <f>AVERAGE(D173:D177)</f>
        <v>11794.2</v>
      </c>
      <c r="H177" s="1">
        <f>_xlfn.STDEV.S(D173:D177)</f>
        <v>995.93709640719783</v>
      </c>
      <c r="I177" s="1">
        <f>((SUM(D173:D177) - E177 - F177) / (COUNT(D173:D177) - 2))</f>
        <v>12150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81672-4CAD-40C3-BF7A-2A7066D4DF64}">
  <dimension ref="A1:F107"/>
  <sheetViews>
    <sheetView tabSelected="1" topLeftCell="A97" workbookViewId="0">
      <selection activeCell="D113" sqref="D113"/>
    </sheetView>
  </sheetViews>
  <sheetFormatPr defaultRowHeight="14.25" x14ac:dyDescent="0.45"/>
  <cols>
    <col min="1" max="1" width="39.19921875" customWidth="1"/>
  </cols>
  <sheetData>
    <row r="1" spans="1:6" x14ac:dyDescent="0.45">
      <c r="A1" t="s">
        <v>7</v>
      </c>
    </row>
    <row r="2" spans="1:6" x14ac:dyDescent="0.45">
      <c r="B2" t="s">
        <v>3</v>
      </c>
      <c r="C2" t="s">
        <v>4</v>
      </c>
      <c r="D2" t="s">
        <v>5</v>
      </c>
      <c r="E2" t="s">
        <v>6</v>
      </c>
      <c r="F2" t="s">
        <v>76</v>
      </c>
    </row>
    <row r="3" spans="1:6" x14ac:dyDescent="0.45">
      <c r="A3" t="s">
        <v>13</v>
      </c>
      <c r="B3">
        <v>194</v>
      </c>
      <c r="C3">
        <v>119</v>
      </c>
      <c r="D3">
        <v>151.6</v>
      </c>
      <c r="E3">
        <v>27.024063351021052</v>
      </c>
      <c r="F3">
        <v>148.33333333333334</v>
      </c>
    </row>
    <row r="4" spans="1:6" x14ac:dyDescent="0.45">
      <c r="A4" t="s">
        <v>14</v>
      </c>
      <c r="B4">
        <v>236</v>
      </c>
      <c r="C4">
        <v>159</v>
      </c>
      <c r="D4">
        <v>195.6</v>
      </c>
      <c r="E4">
        <v>36.232582022262818</v>
      </c>
      <c r="F4">
        <v>194.33333333333334</v>
      </c>
    </row>
    <row r="5" spans="1:6" x14ac:dyDescent="0.45">
      <c r="A5" t="s">
        <v>15</v>
      </c>
      <c r="B5">
        <v>268</v>
      </c>
      <c r="C5">
        <v>126</v>
      </c>
      <c r="D5">
        <v>210.6</v>
      </c>
      <c r="E5">
        <v>52.695350838570221</v>
      </c>
      <c r="F5">
        <v>219.66666666666666</v>
      </c>
    </row>
    <row r="21" spans="1:6" x14ac:dyDescent="0.45">
      <c r="B21" t="s">
        <v>3</v>
      </c>
      <c r="C21" t="s">
        <v>4</v>
      </c>
      <c r="D21" t="s">
        <v>5</v>
      </c>
      <c r="E21" t="s">
        <v>6</v>
      </c>
      <c r="F21" t="s">
        <v>76</v>
      </c>
    </row>
    <row r="22" spans="1:6" x14ac:dyDescent="0.45">
      <c r="A22" t="s">
        <v>78</v>
      </c>
      <c r="B22">
        <v>476</v>
      </c>
      <c r="C22">
        <v>208</v>
      </c>
      <c r="D22">
        <v>292.8</v>
      </c>
      <c r="E22">
        <v>105.7435577233904</v>
      </c>
      <c r="F22">
        <v>260</v>
      </c>
    </row>
    <row r="23" spans="1:6" x14ac:dyDescent="0.45">
      <c r="A23" t="s">
        <v>77</v>
      </c>
      <c r="B23">
        <v>494</v>
      </c>
      <c r="C23">
        <v>242</v>
      </c>
      <c r="D23">
        <v>341.8</v>
      </c>
      <c r="E23">
        <v>101.57361862216001</v>
      </c>
      <c r="F23">
        <v>324.33333333333331</v>
      </c>
    </row>
    <row r="24" spans="1:6" x14ac:dyDescent="0.45">
      <c r="B24" t="s">
        <v>3</v>
      </c>
      <c r="C24" t="s">
        <v>4</v>
      </c>
      <c r="D24" t="s">
        <v>5</v>
      </c>
      <c r="E24" t="s">
        <v>6</v>
      </c>
      <c r="F24" t="s">
        <v>76</v>
      </c>
    </row>
    <row r="25" spans="1:6" x14ac:dyDescent="0.45">
      <c r="A25" t="s">
        <v>79</v>
      </c>
      <c r="B25">
        <v>474</v>
      </c>
      <c r="C25">
        <v>206</v>
      </c>
      <c r="D25">
        <v>309.8</v>
      </c>
      <c r="E25">
        <v>124.09351312619043</v>
      </c>
      <c r="F25">
        <v>289.66666666666669</v>
      </c>
    </row>
    <row r="26" spans="1:6" x14ac:dyDescent="0.45">
      <c r="A26" t="s">
        <v>80</v>
      </c>
      <c r="B26">
        <v>356</v>
      </c>
      <c r="C26">
        <v>245</v>
      </c>
      <c r="D26">
        <v>289.2</v>
      </c>
      <c r="E26">
        <v>43.551119388598927</v>
      </c>
      <c r="F26">
        <v>281.66666666666669</v>
      </c>
    </row>
    <row r="34" spans="1:6" x14ac:dyDescent="0.45">
      <c r="B34" t="s">
        <v>3</v>
      </c>
      <c r="C34" t="s">
        <v>4</v>
      </c>
      <c r="D34" t="s">
        <v>5</v>
      </c>
      <c r="E34" t="s">
        <v>6</v>
      </c>
      <c r="F34" t="s">
        <v>76</v>
      </c>
    </row>
    <row r="35" spans="1:6" x14ac:dyDescent="0.45">
      <c r="A35" t="s">
        <v>81</v>
      </c>
      <c r="B35">
        <v>285</v>
      </c>
      <c r="C35">
        <v>258</v>
      </c>
      <c r="D35">
        <v>277.8</v>
      </c>
      <c r="E35">
        <v>11.300442469213319</v>
      </c>
      <c r="F35">
        <v>282</v>
      </c>
    </row>
    <row r="36" spans="1:6" x14ac:dyDescent="0.45">
      <c r="A36" t="s">
        <v>82</v>
      </c>
      <c r="B36">
        <v>315</v>
      </c>
      <c r="C36">
        <v>265</v>
      </c>
      <c r="D36">
        <v>292.2</v>
      </c>
      <c r="E36">
        <v>22.387496510329154</v>
      </c>
      <c r="F36">
        <v>293.66666666666669</v>
      </c>
    </row>
    <row r="42" spans="1:6" x14ac:dyDescent="0.45">
      <c r="B42" t="s">
        <v>3</v>
      </c>
      <c r="C42" t="s">
        <v>4</v>
      </c>
      <c r="D42" t="s">
        <v>5</v>
      </c>
      <c r="E42" t="s">
        <v>6</v>
      </c>
      <c r="F42" t="s">
        <v>76</v>
      </c>
    </row>
    <row r="43" spans="1:6" x14ac:dyDescent="0.45">
      <c r="A43" t="s">
        <v>83</v>
      </c>
      <c r="B43">
        <v>475</v>
      </c>
      <c r="C43">
        <v>352</v>
      </c>
      <c r="D43">
        <v>412.4</v>
      </c>
      <c r="E43">
        <v>44.86981167778621</v>
      </c>
      <c r="F43">
        <v>411.66666666666669</v>
      </c>
    </row>
    <row r="44" spans="1:6" x14ac:dyDescent="0.45">
      <c r="A44" t="s">
        <v>84</v>
      </c>
      <c r="B44">
        <v>438</v>
      </c>
      <c r="C44">
        <v>358</v>
      </c>
      <c r="D44">
        <v>380.8</v>
      </c>
      <c r="E44">
        <v>33.603571238783537</v>
      </c>
      <c r="F44">
        <v>369.33333333333331</v>
      </c>
    </row>
    <row r="53" spans="1:6" x14ac:dyDescent="0.45">
      <c r="B53" t="s">
        <v>3</v>
      </c>
      <c r="C53" t="s">
        <v>4</v>
      </c>
      <c r="D53" t="s">
        <v>5</v>
      </c>
      <c r="E53" t="s">
        <v>6</v>
      </c>
      <c r="F53" t="s">
        <v>76</v>
      </c>
    </row>
    <row r="54" spans="1:6" x14ac:dyDescent="0.45">
      <c r="A54" t="s">
        <v>85</v>
      </c>
      <c r="B54">
        <v>354</v>
      </c>
      <c r="C54">
        <v>110</v>
      </c>
      <c r="D54">
        <v>182.8</v>
      </c>
      <c r="E54">
        <v>98.118295949328413</v>
      </c>
      <c r="F54">
        <v>150</v>
      </c>
    </row>
    <row r="55" spans="1:6" x14ac:dyDescent="0.45">
      <c r="A55" t="s">
        <v>86</v>
      </c>
      <c r="B55">
        <v>204</v>
      </c>
      <c r="C55">
        <v>96</v>
      </c>
      <c r="D55">
        <v>146.4</v>
      </c>
      <c r="E55">
        <v>44.014770248179182</v>
      </c>
      <c r="F55">
        <v>144</v>
      </c>
    </row>
    <row r="59" spans="1:6" x14ac:dyDescent="0.45">
      <c r="B59" t="s">
        <v>3</v>
      </c>
      <c r="C59" t="s">
        <v>4</v>
      </c>
      <c r="D59" t="s">
        <v>5</v>
      </c>
      <c r="E59" t="s">
        <v>6</v>
      </c>
      <c r="F59" t="s">
        <v>76</v>
      </c>
    </row>
    <row r="60" spans="1:6" x14ac:dyDescent="0.45">
      <c r="A60" t="s">
        <v>87</v>
      </c>
      <c r="B60">
        <v>215</v>
      </c>
      <c r="C60">
        <v>124</v>
      </c>
      <c r="D60">
        <v>168</v>
      </c>
      <c r="E60">
        <v>40.068691019298349</v>
      </c>
      <c r="F60">
        <v>167</v>
      </c>
    </row>
    <row r="61" spans="1:6" x14ac:dyDescent="0.45">
      <c r="A61" t="s">
        <v>88</v>
      </c>
      <c r="B61">
        <v>501</v>
      </c>
      <c r="C61">
        <v>189</v>
      </c>
      <c r="D61">
        <v>259.2</v>
      </c>
      <c r="E61">
        <v>135.35582735885441</v>
      </c>
      <c r="F61">
        <v>202</v>
      </c>
    </row>
    <row r="69" spans="1:6" x14ac:dyDescent="0.45">
      <c r="B69" t="s">
        <v>3</v>
      </c>
      <c r="C69" t="s">
        <v>4</v>
      </c>
      <c r="D69" t="s">
        <v>5</v>
      </c>
      <c r="E69" t="s">
        <v>6</v>
      </c>
      <c r="F69" t="s">
        <v>76</v>
      </c>
    </row>
    <row r="70" spans="1:6" x14ac:dyDescent="0.45">
      <c r="A70" t="s">
        <v>89</v>
      </c>
      <c r="B70">
        <v>411</v>
      </c>
      <c r="C70">
        <v>321</v>
      </c>
      <c r="D70">
        <v>360.6</v>
      </c>
      <c r="E70">
        <v>38.383590243748692</v>
      </c>
      <c r="F70">
        <v>357</v>
      </c>
    </row>
    <row r="71" spans="1:6" x14ac:dyDescent="0.45">
      <c r="A71" t="s">
        <v>90</v>
      </c>
      <c r="B71">
        <v>500</v>
      </c>
      <c r="C71">
        <v>278</v>
      </c>
      <c r="D71">
        <v>371.6</v>
      </c>
      <c r="E71">
        <v>89.231720817207091</v>
      </c>
      <c r="F71">
        <v>360</v>
      </c>
    </row>
    <row r="72" spans="1:6" x14ac:dyDescent="0.45">
      <c r="A72" t="s">
        <v>91</v>
      </c>
      <c r="B72">
        <v>616</v>
      </c>
      <c r="C72">
        <v>294</v>
      </c>
      <c r="D72">
        <v>405.6</v>
      </c>
      <c r="E72">
        <v>124.01733749762566</v>
      </c>
      <c r="F72">
        <v>372.66666666666669</v>
      </c>
    </row>
    <row r="73" spans="1:6" x14ac:dyDescent="0.45">
      <c r="A73" t="s">
        <v>92</v>
      </c>
      <c r="B73">
        <v>385</v>
      </c>
      <c r="C73">
        <v>292</v>
      </c>
      <c r="D73">
        <v>353.6</v>
      </c>
      <c r="E73">
        <v>37.766387171663638</v>
      </c>
      <c r="F73">
        <v>363.66666666666669</v>
      </c>
    </row>
    <row r="83" spans="1:6" x14ac:dyDescent="0.45">
      <c r="B83" t="s">
        <v>3</v>
      </c>
      <c r="C83" t="s">
        <v>4</v>
      </c>
      <c r="D83" t="s">
        <v>5</v>
      </c>
      <c r="E83" t="s">
        <v>6</v>
      </c>
      <c r="F83" t="s">
        <v>76</v>
      </c>
    </row>
    <row r="84" spans="1:6" x14ac:dyDescent="0.45">
      <c r="A84" t="s">
        <v>93</v>
      </c>
      <c r="B84">
        <v>194</v>
      </c>
      <c r="C84">
        <v>151</v>
      </c>
      <c r="D84">
        <v>170.6</v>
      </c>
      <c r="E84">
        <v>18.822858443923973</v>
      </c>
      <c r="F84">
        <v>169.33333333333334</v>
      </c>
    </row>
    <row r="85" spans="1:6" x14ac:dyDescent="0.45">
      <c r="A85" t="s">
        <v>94</v>
      </c>
      <c r="B85">
        <v>239</v>
      </c>
      <c r="C85">
        <v>126</v>
      </c>
      <c r="D85">
        <v>182.2</v>
      </c>
      <c r="E85">
        <v>42.856738093326669</v>
      </c>
      <c r="F85">
        <v>182</v>
      </c>
    </row>
    <row r="86" spans="1:6" x14ac:dyDescent="0.45">
      <c r="A86" t="s">
        <v>95</v>
      </c>
      <c r="B86">
        <v>256</v>
      </c>
      <c r="C86">
        <v>158</v>
      </c>
      <c r="D86">
        <v>196.6</v>
      </c>
      <c r="E86">
        <v>38.933276255665959</v>
      </c>
      <c r="F86">
        <v>189.66666666666666</v>
      </c>
    </row>
    <row r="87" spans="1:6" x14ac:dyDescent="0.45">
      <c r="A87" t="s">
        <v>96</v>
      </c>
      <c r="B87">
        <v>213</v>
      </c>
      <c r="C87">
        <v>147</v>
      </c>
      <c r="D87">
        <v>169.2</v>
      </c>
      <c r="E87">
        <v>27.197426348829353</v>
      </c>
      <c r="F87">
        <v>162</v>
      </c>
    </row>
    <row r="101" spans="1:6" x14ac:dyDescent="0.45">
      <c r="B101" t="s">
        <v>3</v>
      </c>
      <c r="C101" t="s">
        <v>4</v>
      </c>
      <c r="D101" t="s">
        <v>5</v>
      </c>
      <c r="E101" t="s">
        <v>6</v>
      </c>
      <c r="F101" t="s">
        <v>76</v>
      </c>
    </row>
    <row r="102" spans="1:6" x14ac:dyDescent="0.45">
      <c r="A102" t="s">
        <v>100</v>
      </c>
      <c r="B102">
        <v>16544</v>
      </c>
      <c r="C102">
        <v>12932</v>
      </c>
      <c r="D102">
        <v>15259.8</v>
      </c>
      <c r="E102">
        <v>1456.8411718509333</v>
      </c>
      <c r="F102">
        <v>15607.666666666666</v>
      </c>
    </row>
    <row r="103" spans="1:6" x14ac:dyDescent="0.45">
      <c r="A103" t="s">
        <v>101</v>
      </c>
      <c r="B103">
        <v>14357</v>
      </c>
      <c r="C103">
        <v>12717</v>
      </c>
      <c r="D103">
        <v>13462.8</v>
      </c>
      <c r="E103">
        <v>764.6359918287917</v>
      </c>
      <c r="F103">
        <v>13413.333333333334</v>
      </c>
    </row>
    <row r="104" spans="1:6" x14ac:dyDescent="0.45">
      <c r="A104" t="s">
        <v>102</v>
      </c>
      <c r="B104">
        <v>13214</v>
      </c>
      <c r="C104">
        <v>11733</v>
      </c>
      <c r="D104">
        <v>12394.2</v>
      </c>
      <c r="E104">
        <v>701.39054741278051</v>
      </c>
      <c r="F104">
        <v>12341.333333333334</v>
      </c>
    </row>
    <row r="105" spans="1:6" x14ac:dyDescent="0.45">
      <c r="A105" t="s">
        <v>97</v>
      </c>
      <c r="B105">
        <v>15438</v>
      </c>
      <c r="C105">
        <v>11334</v>
      </c>
      <c r="D105">
        <v>14233.2</v>
      </c>
      <c r="E105">
        <v>1690.1825936862526</v>
      </c>
      <c r="F105">
        <v>14798</v>
      </c>
    </row>
    <row r="106" spans="1:6" x14ac:dyDescent="0.45">
      <c r="A106" t="s">
        <v>98</v>
      </c>
      <c r="B106">
        <v>13838</v>
      </c>
      <c r="C106">
        <v>11170</v>
      </c>
      <c r="D106">
        <v>11975.2</v>
      </c>
      <c r="E106">
        <v>1065.3336097204481</v>
      </c>
      <c r="F106">
        <v>11622.666666666666</v>
      </c>
    </row>
    <row r="107" spans="1:6" x14ac:dyDescent="0.45">
      <c r="A107" t="s">
        <v>99</v>
      </c>
      <c r="B107">
        <v>12488</v>
      </c>
      <c r="C107">
        <v>10033</v>
      </c>
      <c r="D107">
        <v>11794.2</v>
      </c>
      <c r="E107">
        <v>995.93709640719783</v>
      </c>
      <c r="F107">
        <v>12150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summary numbers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Logan</dc:creator>
  <cp:lastModifiedBy>Logan</cp:lastModifiedBy>
  <dcterms:created xsi:type="dcterms:W3CDTF">2019-06-01T21:41:46Z</dcterms:created>
  <dcterms:modified xsi:type="dcterms:W3CDTF">2019-06-10T06:10:24Z</dcterms:modified>
</cp:coreProperties>
</file>