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gan\gcloud.utah.edu\code\github\methane\"/>
    </mc:Choice>
  </mc:AlternateContent>
  <xr:revisionPtr revIDLastSave="0" documentId="13_ncr:1_{19BFFF0D-6945-44B9-BFC7-37F7E6B625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53" i="1" l="1"/>
  <c r="AV53" i="1"/>
  <c r="AW53" i="1"/>
  <c r="AX53" i="1"/>
  <c r="AY53" i="1"/>
  <c r="AZ53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AZ48" i="1" s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D45" i="1"/>
  <c r="D46" i="1" s="1"/>
  <c r="D47" i="1" s="1"/>
  <c r="D48" i="1" s="1"/>
  <c r="D49" i="1" s="1"/>
  <c r="C49" i="1"/>
  <c r="C48" i="1"/>
  <c r="BA52" i="1"/>
  <c r="AZ52" i="1"/>
  <c r="AY52" i="1"/>
  <c r="AX52" i="1"/>
  <c r="AW52" i="1"/>
  <c r="AV52" i="1"/>
  <c r="AS52" i="1"/>
  <c r="AV54" i="1"/>
  <c r="C45" i="1"/>
  <c r="C46" i="1" s="1"/>
  <c r="C47" i="1" s="1"/>
  <c r="AZ49" i="1" l="1"/>
  <c r="AT56" i="1"/>
  <c r="AT55" i="1"/>
  <c r="AS54" i="1"/>
  <c r="AQ54" i="1" l="1"/>
  <c r="AR54" i="1"/>
  <c r="AT54" i="1"/>
  <c r="AU54" i="1"/>
</calcChain>
</file>

<file path=xl/sharedStrings.xml><?xml version="1.0" encoding="utf-8"?>
<sst xmlns="http://schemas.openxmlformats.org/spreadsheetml/2006/main" count="43" uniqueCount="24">
  <si>
    <t>Residential Sector</t>
  </si>
  <si>
    <t>Coal</t>
  </si>
  <si>
    <t>Petroleum Products</t>
  </si>
  <si>
    <t>Natural Gas</t>
  </si>
  <si>
    <t>Total</t>
  </si>
  <si>
    <t>Commercial Sector</t>
  </si>
  <si>
    <t>Industrial Sector</t>
  </si>
  <si>
    <t>Transportation Sector</t>
  </si>
  <si>
    <t>Electric Power Sector</t>
  </si>
  <si>
    <t>Grand Total</t>
  </si>
  <si>
    <t>Fuel Totals</t>
  </si>
  <si>
    <r>
      <t>million metric tons of CO</t>
    </r>
    <r>
      <rPr>
        <vertAlign val="subscript"/>
        <sz val="11"/>
        <color rgb="FF000000"/>
        <rFont val="Calibri"/>
        <family val="2"/>
      </rPr>
      <t>2</t>
    </r>
  </si>
  <si>
    <t>Utah Carbon Dioxide Emissions from Fossil Fuel Consumption (1970-2019)</t>
  </si>
  <si>
    <t>Residential</t>
  </si>
  <si>
    <t>Commercial</t>
  </si>
  <si>
    <t>Cumulative Sum:</t>
  </si>
  <si>
    <t>Industrial</t>
  </si>
  <si>
    <t>Transportation</t>
  </si>
  <si>
    <t>Electric Power</t>
  </si>
  <si>
    <t>Tons CH4/hour</t>
  </si>
  <si>
    <t>Million Metric Tons CO2e (20yr GWP)</t>
  </si>
  <si>
    <t>https://www.eia.gov/environment/emissions/state/</t>
  </si>
  <si>
    <t>Total with CH4 leakage</t>
  </si>
  <si>
    <t>Interpolated total  with CH4 leakage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</si>
</sst>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rgb="FF000000"/>
      <name val="Calibri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vertAlign val="subscript"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96D7"/>
      <name val="Calibri"/>
      <family val="2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medium">
        <color rgb="FF0096D7"/>
      </bottom>
      <diagonal/>
    </border>
  </borders>
  <cellStyleXfs count="1">
    <xf numFmtId="0" fontId="0" fillId="0" borderId="0"/>
  </cellStyleXfs>
  <cellXfs count="17">
    <xf numFmtId="0" fontId="0" fillId="2" borderId="0" xfId="0" applyFill="1"/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2" xfId="0" applyFont="1" applyFill="1" applyBorder="1" applyAlignment="1">
      <alignment horizontal="right" wrapText="1"/>
    </xf>
    <xf numFmtId="164" fontId="1" fillId="2" borderId="1" xfId="0" applyNumberFormat="1" applyFont="1" applyFill="1" applyBorder="1" applyAlignment="1">
      <alignment horizontal="right" wrapText="1"/>
    </xf>
    <xf numFmtId="164" fontId="2" fillId="2" borderId="1" xfId="0" applyNumberFormat="1" applyFont="1" applyFill="1" applyBorder="1" applyAlignment="1">
      <alignment horizontal="right" wrapText="1"/>
    </xf>
    <xf numFmtId="0" fontId="0" fillId="2" borderId="0" xfId="0" applyFill="1" applyAlignment="1">
      <alignment horizontal="left"/>
    </xf>
    <xf numFmtId="0" fontId="2" fillId="2" borderId="4" xfId="0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right"/>
    </xf>
    <xf numFmtId="0" fontId="0" fillId="2" borderId="1" xfId="0" applyFill="1" applyBorder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164" fontId="0" fillId="2" borderId="0" xfId="0" applyNumberFormat="1" applyFill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6"/>
  <sheetViews>
    <sheetView showGridLines="0" tabSelected="1" workbookViewId="0">
      <pane xSplit="2" ySplit="4" topLeftCell="AJ41" activePane="bottomRight" state="frozen"/>
      <selection pane="topRight" activeCell="C1" sqref="C1"/>
      <selection pane="bottomLeft" activeCell="A5" sqref="A5"/>
      <selection pane="bottomRight" activeCell="BA54" sqref="BA54"/>
    </sheetView>
  </sheetViews>
  <sheetFormatPr defaultRowHeight="15" customHeight="1" x14ac:dyDescent="0.3"/>
  <cols>
    <col min="1" max="1" width="18.44140625" style="1" customWidth="1"/>
    <col min="2" max="2" width="20" style="1" customWidth="1"/>
    <col min="3" max="35" width="9.21875" style="1" customWidth="1"/>
  </cols>
  <sheetData>
    <row r="1" spans="1:53" ht="15" customHeight="1" x14ac:dyDescent="0.3">
      <c r="A1" s="14" t="s">
        <v>12</v>
      </c>
    </row>
    <row r="2" spans="1:53" ht="15" customHeight="1" x14ac:dyDescent="0.35">
      <c r="A2" s="13" t="s">
        <v>11</v>
      </c>
    </row>
    <row r="3" spans="1:53" ht="15" customHeight="1" x14ac:dyDescent="0.3">
      <c r="A3" s="2" t="s">
        <v>21</v>
      </c>
    </row>
    <row r="4" spans="1:53" ht="15" customHeight="1" thickBot="1" x14ac:dyDescent="0.35">
      <c r="A4" s="4"/>
      <c r="B4" s="4"/>
      <c r="C4" s="6">
        <v>1970</v>
      </c>
      <c r="D4" s="6">
        <v>1971</v>
      </c>
      <c r="E4" s="6">
        <v>1972</v>
      </c>
      <c r="F4" s="6">
        <v>1973</v>
      </c>
      <c r="G4" s="6">
        <v>1974</v>
      </c>
      <c r="H4" s="6">
        <v>1975</v>
      </c>
      <c r="I4" s="6">
        <v>1976</v>
      </c>
      <c r="J4" s="6">
        <v>1977</v>
      </c>
      <c r="K4" s="6">
        <v>1978</v>
      </c>
      <c r="L4" s="6">
        <v>1979</v>
      </c>
      <c r="M4" s="6">
        <v>1980</v>
      </c>
      <c r="N4" s="6">
        <v>1981</v>
      </c>
      <c r="O4" s="6">
        <v>1982</v>
      </c>
      <c r="P4" s="6">
        <v>1983</v>
      </c>
      <c r="Q4" s="6">
        <v>1984</v>
      </c>
      <c r="R4" s="6">
        <v>1985</v>
      </c>
      <c r="S4" s="6">
        <v>1986</v>
      </c>
      <c r="T4" s="6">
        <v>1987</v>
      </c>
      <c r="U4" s="6">
        <v>1988</v>
      </c>
      <c r="V4" s="6">
        <v>1989</v>
      </c>
      <c r="W4" s="6">
        <v>1990</v>
      </c>
      <c r="X4" s="6">
        <v>1991</v>
      </c>
      <c r="Y4" s="6">
        <v>1992</v>
      </c>
      <c r="Z4" s="6">
        <v>1993</v>
      </c>
      <c r="AA4" s="6">
        <v>1994</v>
      </c>
      <c r="AB4" s="6">
        <v>1995</v>
      </c>
      <c r="AC4" s="6">
        <v>1996</v>
      </c>
      <c r="AD4" s="6">
        <v>1997</v>
      </c>
      <c r="AE4" s="6">
        <v>1998</v>
      </c>
      <c r="AF4" s="6">
        <v>1999</v>
      </c>
      <c r="AG4" s="6">
        <v>2000</v>
      </c>
      <c r="AH4" s="6">
        <v>2001</v>
      </c>
      <c r="AI4" s="6">
        <v>2002</v>
      </c>
      <c r="AJ4" s="6">
        <v>2003</v>
      </c>
      <c r="AK4" s="6">
        <v>2004</v>
      </c>
      <c r="AL4" s="6">
        <v>2005</v>
      </c>
      <c r="AM4" s="6">
        <v>2006</v>
      </c>
      <c r="AN4" s="6">
        <v>2007</v>
      </c>
      <c r="AO4" s="6">
        <v>2008</v>
      </c>
      <c r="AP4" s="6">
        <v>2009</v>
      </c>
      <c r="AQ4" s="6">
        <v>2010</v>
      </c>
      <c r="AR4" s="6">
        <v>2011</v>
      </c>
      <c r="AS4" s="6">
        <v>2012</v>
      </c>
      <c r="AT4" s="6">
        <v>2013</v>
      </c>
      <c r="AU4" s="6">
        <v>2014</v>
      </c>
      <c r="AV4" s="6">
        <v>2015</v>
      </c>
      <c r="AW4" s="6">
        <v>2016</v>
      </c>
      <c r="AX4" s="6">
        <v>2017</v>
      </c>
      <c r="AY4" s="6">
        <v>2018</v>
      </c>
      <c r="AZ4" s="6">
        <v>2019</v>
      </c>
      <c r="BA4" s="6"/>
    </row>
    <row r="5" spans="1:53" ht="15" customHeight="1" thickTop="1" x14ac:dyDescent="0.3">
      <c r="A5" s="5" t="s">
        <v>0</v>
      </c>
      <c r="B5" s="5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3" ht="15" customHeight="1" x14ac:dyDescent="0.3">
      <c r="A6" s="3"/>
      <c r="B6" s="3" t="s">
        <v>1</v>
      </c>
      <c r="C6" s="7">
        <v>0.146244773056774</v>
      </c>
      <c r="D6" s="7">
        <v>0.27885411750287042</v>
      </c>
      <c r="E6" s="7">
        <v>0.16324104674754811</v>
      </c>
      <c r="F6" s="7">
        <v>0.1740917751490027</v>
      </c>
      <c r="G6" s="7">
        <v>0.26406639915044539</v>
      </c>
      <c r="H6" s="7">
        <v>8.9782575711151433E-2</v>
      </c>
      <c r="I6" s="7">
        <v>0.1296325959465823</v>
      </c>
      <c r="J6" s="7">
        <v>0.17505201660045891</v>
      </c>
      <c r="K6" s="7">
        <v>0.14230778310580369</v>
      </c>
      <c r="L6" s="7">
        <v>0.243133135508701</v>
      </c>
      <c r="M6" s="7">
        <v>0.11081186349804149</v>
      </c>
      <c r="N6" s="7">
        <v>7.8355702438823074E-2</v>
      </c>
      <c r="O6" s="7">
        <v>6.7216901601931556E-2</v>
      </c>
      <c r="P6" s="7">
        <v>6.7793046472805263E-2</v>
      </c>
      <c r="Q6" s="7">
        <v>0.1093715013208572</v>
      </c>
      <c r="R6" s="7">
        <v>0.1254075335601752</v>
      </c>
      <c r="S6" s="7">
        <v>9.8040652193674471E-2</v>
      </c>
      <c r="T6" s="7">
        <v>6.4144128957271826E-2</v>
      </c>
      <c r="U6" s="7">
        <v>9.5448000274742817E-2</v>
      </c>
      <c r="V6" s="7">
        <v>0.1062987286761975</v>
      </c>
      <c r="W6" s="7">
        <v>0.11868584339998201</v>
      </c>
      <c r="X6" s="7">
        <v>0.12240632644738619</v>
      </c>
      <c r="Y6" s="7">
        <v>8.9676471506244748E-2</v>
      </c>
      <c r="Z6" s="7">
        <v>4.8437809518082083E-2</v>
      </c>
      <c r="AA6" s="7">
        <v>3.5014182909332212E-2</v>
      </c>
      <c r="AB6" s="7">
        <v>2.231961107588511E-2</v>
      </c>
      <c r="AC6" s="7">
        <v>2.509759954054876E-2</v>
      </c>
      <c r="AD6" s="7">
        <v>2.9714088381466261E-2</v>
      </c>
      <c r="AE6" s="7">
        <v>2.7991937184132579E-2</v>
      </c>
      <c r="AF6" s="7">
        <v>3.0474228252176109E-2</v>
      </c>
      <c r="AG6" s="7">
        <v>1.429948331330611E-2</v>
      </c>
      <c r="AH6" s="7">
        <v>1.4676312156777491E-2</v>
      </c>
      <c r="AI6" s="7">
        <v>5.3313879561035317E-2</v>
      </c>
      <c r="AJ6" s="7">
        <v>1.794139374309589E-2</v>
      </c>
      <c r="AK6" s="7">
        <v>4.7742036427406598E-2</v>
      </c>
      <c r="AL6" s="7">
        <v>8.0191402613237935E-3</v>
      </c>
      <c r="AM6" s="7">
        <v>7.2220466202244241E-3</v>
      </c>
      <c r="AN6" s="7">
        <v>5.0359866720803984E-3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</row>
    <row r="7" spans="1:53" ht="15" customHeight="1" x14ac:dyDescent="0.3">
      <c r="A7" s="3"/>
      <c r="B7" s="3" t="s">
        <v>2</v>
      </c>
      <c r="C7" s="7">
        <v>0.18254686180257509</v>
      </c>
      <c r="D7" s="7">
        <v>0.22605058422031471</v>
      </c>
      <c r="E7" s="7">
        <v>0.24718151280400569</v>
      </c>
      <c r="F7" s="7">
        <v>0.25439536260371959</v>
      </c>
      <c r="G7" s="7">
        <v>0.25297021463519309</v>
      </c>
      <c r="H7" s="7">
        <v>0.25141134443490698</v>
      </c>
      <c r="I7" s="7">
        <v>0.24742080766809721</v>
      </c>
      <c r="J7" s="7">
        <v>0.22529921251788271</v>
      </c>
      <c r="K7" s="7">
        <v>0.22817756746781109</v>
      </c>
      <c r="L7" s="7">
        <v>0.15835425725321889</v>
      </c>
      <c r="M7" s="7">
        <v>0.10743369999999999</v>
      </c>
      <c r="N7" s="7">
        <v>0.107454062360515</v>
      </c>
      <c r="O7" s="7">
        <v>0.1459315047353362</v>
      </c>
      <c r="P7" s="7">
        <v>0.17657091293276109</v>
      </c>
      <c r="Q7" s="7">
        <v>0.17486211077253219</v>
      </c>
      <c r="R7" s="7">
        <v>0.13998992937052929</v>
      </c>
      <c r="S7" s="7">
        <v>0.13783421120171671</v>
      </c>
      <c r="T7" s="7">
        <v>0.15293186088698141</v>
      </c>
      <c r="U7" s="7">
        <v>0.16201690180257511</v>
      </c>
      <c r="V7" s="7">
        <v>0.15593307816881261</v>
      </c>
      <c r="W7" s="7">
        <v>0.1338392246351931</v>
      </c>
      <c r="X7" s="7">
        <v>0.12879998645207441</v>
      </c>
      <c r="Y7" s="7">
        <v>9.8918062317596561E-2</v>
      </c>
      <c r="Z7" s="7">
        <v>9.1836095951359081E-2</v>
      </c>
      <c r="AA7" s="7">
        <v>7.0773073218884111E-2</v>
      </c>
      <c r="AB7" s="7">
        <v>6.7950760801144483E-2</v>
      </c>
      <c r="AC7" s="7">
        <v>7.6551817868383387E-2</v>
      </c>
      <c r="AD7" s="7">
        <v>0.12310935645207439</v>
      </c>
      <c r="AE7" s="7">
        <v>5.7063857768240342E-2</v>
      </c>
      <c r="AF7" s="7">
        <v>8.8912569585121587E-2</v>
      </c>
      <c r="AG7" s="7">
        <v>0.1363649327181688</v>
      </c>
      <c r="AH7" s="7">
        <v>0.21152572423462079</v>
      </c>
      <c r="AI7" s="7">
        <v>0.14242922231759661</v>
      </c>
      <c r="AJ7" s="7">
        <v>0.1220046056509299</v>
      </c>
      <c r="AK7" s="7">
        <v>0.13932369383404861</v>
      </c>
      <c r="AL7" s="7">
        <v>0.14497750201716739</v>
      </c>
      <c r="AM7" s="7">
        <v>0.16881834545064381</v>
      </c>
      <c r="AN7" s="7">
        <v>0.15265432403433471</v>
      </c>
      <c r="AO7" s="7">
        <v>0.16863520858369099</v>
      </c>
      <c r="AP7" s="7">
        <v>0.16540596020028611</v>
      </c>
      <c r="AQ7" s="7">
        <v>0.11554132333333331</v>
      </c>
      <c r="AR7" s="7">
        <v>0.1393185933333333</v>
      </c>
      <c r="AS7" s="7">
        <v>0.1116076133333333</v>
      </c>
      <c r="AT7" s="7">
        <v>0.13991673666666671</v>
      </c>
      <c r="AU7" s="7">
        <v>0.11854615666666669</v>
      </c>
      <c r="AV7" s="7">
        <v>0.10489424</v>
      </c>
      <c r="AW7" s="7">
        <v>0.10862679666666671</v>
      </c>
      <c r="AX7" s="7">
        <v>0.16615558666666669</v>
      </c>
      <c r="AY7" s="7">
        <v>0.16967144333333331</v>
      </c>
      <c r="AZ7" s="7">
        <v>0.20220192666666659</v>
      </c>
    </row>
    <row r="8" spans="1:53" ht="15" customHeight="1" x14ac:dyDescent="0.3">
      <c r="A8" s="3"/>
      <c r="B8" s="3" t="s">
        <v>3</v>
      </c>
      <c r="C8" s="7">
        <v>2.2192052286695589</v>
      </c>
      <c r="D8" s="7">
        <v>2.4782803458832401</v>
      </c>
      <c r="E8" s="7">
        <v>2.428723219329477</v>
      </c>
      <c r="F8" s="7">
        <v>2.4367795650366131</v>
      </c>
      <c r="G8" s="7">
        <v>2.5409820364854871</v>
      </c>
      <c r="H8" s="7">
        <v>3.008568101145694</v>
      </c>
      <c r="I8" s="7">
        <v>3.3369171909858641</v>
      </c>
      <c r="J8" s="7">
        <v>1.7908938493316391</v>
      </c>
      <c r="K8" s="7">
        <v>2.4225749555003482</v>
      </c>
      <c r="L8" s="7">
        <v>3.075244962327119</v>
      </c>
      <c r="M8" s="7">
        <v>3.336440170516362</v>
      </c>
      <c r="N8" s="7">
        <v>3.1287242571856719</v>
      </c>
      <c r="O8" s="7">
        <v>2.287154144436323</v>
      </c>
      <c r="P8" s="7">
        <v>3.1347665164660241</v>
      </c>
      <c r="Q8" s="7">
        <v>3.1135126044360142</v>
      </c>
      <c r="R8" s="7">
        <v>3.3461395867295591</v>
      </c>
      <c r="S8" s="7">
        <v>2.8959912703433499</v>
      </c>
      <c r="T8" s="7">
        <v>2.377629026818433</v>
      </c>
      <c r="U8" s="7">
        <v>2.4202428554272299</v>
      </c>
      <c r="V8" s="7">
        <v>2.603047699795066</v>
      </c>
      <c r="W8" s="7">
        <v>2.505205501272878</v>
      </c>
      <c r="X8" s="7">
        <v>2.877359607190777</v>
      </c>
      <c r="Y8" s="7">
        <v>2.5558159958384081</v>
      </c>
      <c r="Z8" s="7">
        <v>2.9690765054011372</v>
      </c>
      <c r="AA8" s="7">
        <v>2.772076474208514</v>
      </c>
      <c r="AB8" s="7">
        <v>2.763389967322015</v>
      </c>
      <c r="AC8" s="7">
        <v>3.0051421692193632</v>
      </c>
      <c r="AD8" s="7">
        <v>3.2126841538670869</v>
      </c>
      <c r="AE8" s="7">
        <v>3.1510692640235982</v>
      </c>
      <c r="AF8" s="7">
        <v>3.1058326189071659</v>
      </c>
      <c r="AG8" s="7">
        <v>3.102871362327376</v>
      </c>
      <c r="AH8" s="7">
        <v>3.0695939859845689</v>
      </c>
      <c r="AI8" s="7">
        <v>3.3415313753266762</v>
      </c>
      <c r="AJ8" s="7">
        <v>3.0900045779364191</v>
      </c>
      <c r="AK8" s="7">
        <v>3.3913198309162902</v>
      </c>
      <c r="AL8" s="7">
        <v>3.242474350542965</v>
      </c>
      <c r="AM8" s="7">
        <v>3.363506510091208</v>
      </c>
      <c r="AN8" s="7">
        <v>3.390745607611271</v>
      </c>
      <c r="AO8" s="7">
        <v>3.7165422580110539</v>
      </c>
      <c r="AP8" s="7">
        <v>3.619220818105183</v>
      </c>
      <c r="AQ8" s="7">
        <v>3.673580826666667</v>
      </c>
      <c r="AR8" s="7">
        <v>3.866628186666667</v>
      </c>
      <c r="AS8" s="7">
        <v>3.3166252900000002</v>
      </c>
      <c r="AT8" s="7">
        <v>3.9228437600000001</v>
      </c>
      <c r="AU8" s="7">
        <v>3.4582221666666659</v>
      </c>
      <c r="AV8" s="7">
        <v>3.2428539000000001</v>
      </c>
      <c r="AW8" s="7">
        <v>3.534917099999999</v>
      </c>
      <c r="AX8" s="7">
        <v>3.6821127200000001</v>
      </c>
      <c r="AY8" s="7">
        <v>3.71772115</v>
      </c>
      <c r="AZ8" s="7">
        <v>4.2078264799999996</v>
      </c>
    </row>
    <row r="9" spans="1:53" ht="15" customHeight="1" x14ac:dyDescent="0.3">
      <c r="A9" s="3"/>
      <c r="B9" s="3" t="s">
        <v>4</v>
      </c>
      <c r="C9" s="7">
        <v>2.5479968635289079</v>
      </c>
      <c r="D9" s="7">
        <v>2.9831850476064252</v>
      </c>
      <c r="E9" s="7">
        <v>2.839145778881031</v>
      </c>
      <c r="F9" s="7">
        <v>2.8652667027893348</v>
      </c>
      <c r="G9" s="7">
        <v>3.058018650271126</v>
      </c>
      <c r="H9" s="7">
        <v>3.349762021291752</v>
      </c>
      <c r="I9" s="7">
        <v>3.7139705946005428</v>
      </c>
      <c r="J9" s="7">
        <v>2.1912450784499811</v>
      </c>
      <c r="K9" s="7">
        <v>2.7930603060739618</v>
      </c>
      <c r="L9" s="7">
        <v>3.4767323550890392</v>
      </c>
      <c r="M9" s="7">
        <v>3.554685734014404</v>
      </c>
      <c r="N9" s="7">
        <v>3.3145340219850099</v>
      </c>
      <c r="O9" s="7">
        <v>2.5003025507735899</v>
      </c>
      <c r="P9" s="7">
        <v>3.3791304758715901</v>
      </c>
      <c r="Q9" s="7">
        <v>3.397746216529403</v>
      </c>
      <c r="R9" s="7">
        <v>3.6115370496602628</v>
      </c>
      <c r="S9" s="7">
        <v>3.131866133738741</v>
      </c>
      <c r="T9" s="7">
        <v>2.5947050166626862</v>
      </c>
      <c r="U9" s="7">
        <v>2.6777077575045469</v>
      </c>
      <c r="V9" s="7">
        <v>2.8652795066400749</v>
      </c>
      <c r="W9" s="7">
        <v>2.7577305693080532</v>
      </c>
      <c r="X9" s="7">
        <v>3.1285659200902369</v>
      </c>
      <c r="Y9" s="7">
        <v>2.744410529662249</v>
      </c>
      <c r="Z9" s="7">
        <v>3.109350410870579</v>
      </c>
      <c r="AA9" s="7">
        <v>2.8778637303367298</v>
      </c>
      <c r="AB9" s="7">
        <v>2.853660339199044</v>
      </c>
      <c r="AC9" s="7">
        <v>3.106791586628296</v>
      </c>
      <c r="AD9" s="7">
        <v>3.3655075987006282</v>
      </c>
      <c r="AE9" s="7">
        <v>3.2361250589759711</v>
      </c>
      <c r="AF9" s="7">
        <v>3.225219416744463</v>
      </c>
      <c r="AG9" s="7">
        <v>3.253535778358851</v>
      </c>
      <c r="AH9" s="7">
        <v>3.295796022375967</v>
      </c>
      <c r="AI9" s="7">
        <v>3.5372744772053082</v>
      </c>
      <c r="AJ9" s="7">
        <v>3.2299505773304449</v>
      </c>
      <c r="AK9" s="7">
        <v>3.578385561177746</v>
      </c>
      <c r="AL9" s="7">
        <v>3.395470992821457</v>
      </c>
      <c r="AM9" s="7">
        <v>3.5395469021620758</v>
      </c>
      <c r="AN9" s="7">
        <v>3.5484359183176859</v>
      </c>
      <c r="AO9" s="7">
        <v>3.8851774665947452</v>
      </c>
      <c r="AP9" s="7">
        <v>3.7846267783054688</v>
      </c>
      <c r="AQ9" s="7">
        <v>3.7891221499999999</v>
      </c>
      <c r="AR9" s="7">
        <v>4.0059467799999986</v>
      </c>
      <c r="AS9" s="7">
        <v>3.428232903333333</v>
      </c>
      <c r="AT9" s="7">
        <v>4.0627604966666668</v>
      </c>
      <c r="AU9" s="7">
        <v>3.5767683233333321</v>
      </c>
      <c r="AV9" s="7">
        <v>3.3477481400000002</v>
      </c>
      <c r="AW9" s="7">
        <v>3.643543896666666</v>
      </c>
      <c r="AX9" s="7">
        <v>3.8482683066666659</v>
      </c>
      <c r="AY9" s="7">
        <v>3.8873925933333329</v>
      </c>
      <c r="AZ9" s="7">
        <v>4.4100284066666662</v>
      </c>
    </row>
    <row r="10" spans="1:53" ht="15" customHeight="1" x14ac:dyDescent="0.3">
      <c r="A10" s="3"/>
      <c r="B10" s="3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spans="1:53" ht="15" customHeight="1" x14ac:dyDescent="0.3">
      <c r="A11" s="5" t="s">
        <v>5</v>
      </c>
      <c r="B11" s="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</row>
    <row r="12" spans="1:53" ht="15" customHeight="1" x14ac:dyDescent="0.3">
      <c r="A12" s="3"/>
      <c r="B12" s="3" t="s">
        <v>1</v>
      </c>
      <c r="C12" s="7">
        <v>0.11494090173930301</v>
      </c>
      <c r="D12" s="7">
        <v>0.29028099077519881</v>
      </c>
      <c r="E12" s="7">
        <v>0.216342399013074</v>
      </c>
      <c r="F12" s="7">
        <v>0.29652256020966378</v>
      </c>
      <c r="G12" s="7">
        <v>0.56116510423098298</v>
      </c>
      <c r="H12" s="7">
        <v>0.2094286605625896</v>
      </c>
      <c r="I12" s="7">
        <v>0.31745582385140819</v>
      </c>
      <c r="J12" s="7">
        <v>0.45016119244265018</v>
      </c>
      <c r="K12" s="7">
        <v>0.47647180821254909</v>
      </c>
      <c r="L12" s="7">
        <v>0.9727245903250954</v>
      </c>
      <c r="M12" s="7">
        <v>0.41674478993197572</v>
      </c>
      <c r="N12" s="7">
        <v>0.35711379579654778</v>
      </c>
      <c r="O12" s="7">
        <v>0.32840257639800852</v>
      </c>
      <c r="P12" s="7">
        <v>0.35586548190965478</v>
      </c>
      <c r="Q12" s="7">
        <v>0.46619722468196823</v>
      </c>
      <c r="R12" s="7">
        <v>0.44468781616934999</v>
      </c>
      <c r="S12" s="7">
        <v>0.32811450396257158</v>
      </c>
      <c r="T12" s="7">
        <v>0.2147099885455985</v>
      </c>
      <c r="U12" s="7">
        <v>0.33838908749315261</v>
      </c>
      <c r="V12" s="7">
        <v>0.40003658867663838</v>
      </c>
      <c r="W12" s="7">
        <v>0.47483939774507372</v>
      </c>
      <c r="X12" s="7">
        <v>0.55752181259159639</v>
      </c>
      <c r="Y12" s="7">
        <v>0.40852614797289277</v>
      </c>
      <c r="Z12" s="7">
        <v>0.22079967823886129</v>
      </c>
      <c r="AA12" s="7">
        <v>0.19841370315288251</v>
      </c>
      <c r="AB12" s="7">
        <v>0.14953181497620879</v>
      </c>
      <c r="AC12" s="7">
        <v>0.18379458827033049</v>
      </c>
      <c r="AD12" s="7">
        <v>0.2400860367946587</v>
      </c>
      <c r="AE12" s="7">
        <v>0.22622835239599301</v>
      </c>
      <c r="AF12" s="7">
        <v>0.22322372194719001</v>
      </c>
      <c r="AG12" s="7">
        <v>0.11563515506026879</v>
      </c>
      <c r="AH12" s="7">
        <v>0.1190306096351629</v>
      </c>
      <c r="AI12" s="7">
        <v>0.39109538792273768</v>
      </c>
      <c r="AJ12" s="7">
        <v>0.1198637794751512</v>
      </c>
      <c r="AK12" s="7">
        <v>0.42948849867597388</v>
      </c>
      <c r="AL12" s="7">
        <v>9.2792908738175334E-2</v>
      </c>
      <c r="AM12" s="7">
        <v>7.3279699706543827E-2</v>
      </c>
      <c r="AN12" s="7">
        <v>4.5418898665177933E-2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</row>
    <row r="13" spans="1:53" ht="15" customHeight="1" x14ac:dyDescent="0.3">
      <c r="A13" s="3"/>
      <c r="B13" s="3" t="s">
        <v>2</v>
      </c>
      <c r="C13" s="7">
        <v>0.77370286464552329</v>
      </c>
      <c r="D13" s="7">
        <v>0.9519861664584276</v>
      </c>
      <c r="E13" s="7">
        <v>0.92486122163389739</v>
      </c>
      <c r="F13" s="7">
        <v>1.0236752170687891</v>
      </c>
      <c r="G13" s="7">
        <v>1.109107631545478</v>
      </c>
      <c r="H13" s="7">
        <v>1.2329060621498491</v>
      </c>
      <c r="I13" s="7">
        <v>1.2436678518897559</v>
      </c>
      <c r="J13" s="7">
        <v>1.1897518613494791</v>
      </c>
      <c r="K13" s="7">
        <v>1.0902007058465171</v>
      </c>
      <c r="L13" s="7">
        <v>0.78701952918062468</v>
      </c>
      <c r="M13" s="7">
        <v>1.0229152090696869</v>
      </c>
      <c r="N13" s="7">
        <v>0.19001255440283471</v>
      </c>
      <c r="O13" s="7">
        <v>0.28739747926362091</v>
      </c>
      <c r="P13" s="7">
        <v>0.55561544923433737</v>
      </c>
      <c r="Q13" s="7">
        <v>0.45378669479493672</v>
      </c>
      <c r="R13" s="7">
        <v>0.34241961165212842</v>
      </c>
      <c r="S13" s="7">
        <v>0.49033064572798712</v>
      </c>
      <c r="T13" s="7">
        <v>0.45245892111076708</v>
      </c>
      <c r="U13" s="7">
        <v>0.40305372646152599</v>
      </c>
      <c r="V13" s="7">
        <v>0.28104018925318819</v>
      </c>
      <c r="W13" s="7">
        <v>0.27770721841000329</v>
      </c>
      <c r="X13" s="7">
        <v>0.25511562613000771</v>
      </c>
      <c r="Y13" s="7">
        <v>0.24268808274587789</v>
      </c>
      <c r="Z13" s="7">
        <v>0.19622523832453059</v>
      </c>
      <c r="AA13" s="7">
        <v>0.2114780913936006</v>
      </c>
      <c r="AB13" s="7">
        <v>0.2026323884066254</v>
      </c>
      <c r="AC13" s="7">
        <v>0.20499014147019781</v>
      </c>
      <c r="AD13" s="7">
        <v>0.24470624987800391</v>
      </c>
      <c r="AE13" s="7">
        <v>0.25369338156428323</v>
      </c>
      <c r="AF13" s="7">
        <v>0.3045031867934006</v>
      </c>
      <c r="AG13" s="7">
        <v>0.24389210453505011</v>
      </c>
      <c r="AH13" s="7">
        <v>0.43703366886981387</v>
      </c>
      <c r="AI13" s="7">
        <v>0.32320831433476388</v>
      </c>
      <c r="AJ13" s="7">
        <v>0.31158243130185981</v>
      </c>
      <c r="AK13" s="7">
        <v>0.28485979391988547</v>
      </c>
      <c r="AL13" s="7">
        <v>0.29888119320457801</v>
      </c>
      <c r="AM13" s="7">
        <v>0.27175606170243199</v>
      </c>
      <c r="AN13" s="7">
        <v>0.29712038433476401</v>
      </c>
      <c r="AO13" s="7">
        <v>0.30170367060085829</v>
      </c>
      <c r="AP13" s="7">
        <v>0.31237717555078681</v>
      </c>
      <c r="AQ13" s="7">
        <v>0.28674081333333329</v>
      </c>
      <c r="AR13" s="7">
        <v>0.36799916999999988</v>
      </c>
      <c r="AS13" s="7">
        <v>0.35964246999999988</v>
      </c>
      <c r="AT13" s="7">
        <v>0.3895672733333333</v>
      </c>
      <c r="AU13" s="7">
        <v>0.39252891333333328</v>
      </c>
      <c r="AV13" s="7">
        <v>0.42051610333333328</v>
      </c>
      <c r="AW13" s="7">
        <v>0.46035260333333339</v>
      </c>
      <c r="AX13" s="7">
        <v>0.41970415666666661</v>
      </c>
      <c r="AY13" s="7">
        <v>0.43517235666666659</v>
      </c>
      <c r="AZ13" s="7">
        <v>0.45704350999999999</v>
      </c>
    </row>
    <row r="14" spans="1:53" ht="15" customHeight="1" x14ac:dyDescent="0.3">
      <c r="A14" s="3"/>
      <c r="B14" s="3" t="s">
        <v>3</v>
      </c>
      <c r="C14" s="7">
        <v>0.50611871814104659</v>
      </c>
      <c r="D14" s="7">
        <v>0.42279914280145858</v>
      </c>
      <c r="E14" s="7">
        <v>0.39438992372892739</v>
      </c>
      <c r="F14" s="7">
        <v>0.45067833913009941</v>
      </c>
      <c r="G14" s="7">
        <v>0.29304957509706209</v>
      </c>
      <c r="H14" s="7">
        <v>0.30497508683459862</v>
      </c>
      <c r="I14" s="7">
        <v>0.73757965039803164</v>
      </c>
      <c r="J14" s="7">
        <v>0.48656087889148691</v>
      </c>
      <c r="K14" s="7">
        <v>0.42741034067330608</v>
      </c>
      <c r="L14" s="7">
        <v>3.1801364633430511E-4</v>
      </c>
      <c r="M14" s="7">
        <v>1.9080818780058309E-2</v>
      </c>
      <c r="N14" s="7">
        <v>1.9610841523948819E-2</v>
      </c>
      <c r="O14" s="7">
        <v>1.086493622701153</v>
      </c>
      <c r="P14" s="7">
        <v>0.45566055292267021</v>
      </c>
      <c r="Q14" s="7">
        <v>0.48830995394632548</v>
      </c>
      <c r="R14" s="7">
        <v>0.48459979473909193</v>
      </c>
      <c r="S14" s="7">
        <v>0.23289199366548949</v>
      </c>
      <c r="T14" s="7">
        <v>0.84782438112725744</v>
      </c>
      <c r="U14" s="7">
        <v>1.026230036720803</v>
      </c>
      <c r="V14" s="7">
        <v>0.95218585939929856</v>
      </c>
      <c r="W14" s="7">
        <v>0.93575515433869283</v>
      </c>
      <c r="X14" s="7">
        <v>1.0967350237574121</v>
      </c>
      <c r="Y14" s="7">
        <v>0.94820391917259228</v>
      </c>
      <c r="Z14" s="7">
        <v>1.2952325818139769</v>
      </c>
      <c r="AA14" s="7">
        <v>1.501636407886098</v>
      </c>
      <c r="AB14" s="7">
        <v>1.5135766971357241</v>
      </c>
      <c r="AC14" s="7">
        <v>1.6337102507332431</v>
      </c>
      <c r="AD14" s="7">
        <v>1.721065642686936</v>
      </c>
      <c r="AE14" s="7">
        <v>1.7160053889774269</v>
      </c>
      <c r="AF14" s="7">
        <v>1.69982705488532</v>
      </c>
      <c r="AG14" s="7">
        <v>1.7449672556707709</v>
      </c>
      <c r="AH14" s="7">
        <v>1.7252516724390921</v>
      </c>
      <c r="AI14" s="7">
        <v>1.8846657221856939</v>
      </c>
      <c r="AJ14" s="7">
        <v>1.7530312833034281</v>
      </c>
      <c r="AK14" s="7">
        <v>1.7456757834680621</v>
      </c>
      <c r="AL14" s="7">
        <v>1.924268197600765</v>
      </c>
      <c r="AM14" s="7">
        <v>1.9083638402356879</v>
      </c>
      <c r="AN14" s="7">
        <v>1.9285846639062609</v>
      </c>
      <c r="AO14" s="7">
        <v>2.118791790368503</v>
      </c>
      <c r="AP14" s="7">
        <v>2.0556894135348021</v>
      </c>
      <c r="AQ14" s="7">
        <v>2.1379623466666668</v>
      </c>
      <c r="AR14" s="7">
        <v>2.2316189866666671</v>
      </c>
      <c r="AS14" s="7">
        <v>1.961239683333333</v>
      </c>
      <c r="AT14" s="7">
        <v>2.30382504</v>
      </c>
      <c r="AU14" s="7">
        <v>2.1126574333333328</v>
      </c>
      <c r="AV14" s="7">
        <v>1.98089749</v>
      </c>
      <c r="AW14" s="7">
        <v>2.1601036599999999</v>
      </c>
      <c r="AX14" s="7">
        <v>2.2779342300000001</v>
      </c>
      <c r="AY14" s="7">
        <v>2.3363997799999998</v>
      </c>
      <c r="AZ14" s="7">
        <v>2.6229603400000001</v>
      </c>
    </row>
    <row r="15" spans="1:53" ht="15" customHeight="1" x14ac:dyDescent="0.3">
      <c r="A15" s="3"/>
      <c r="B15" s="3" t="s">
        <v>4</v>
      </c>
      <c r="C15" s="7">
        <v>1.394762484525873</v>
      </c>
      <c r="D15" s="7">
        <v>1.6650663000350849</v>
      </c>
      <c r="E15" s="7">
        <v>1.535593544375899</v>
      </c>
      <c r="F15" s="7">
        <v>1.770876116408552</v>
      </c>
      <c r="G15" s="7">
        <v>1.9633223108735229</v>
      </c>
      <c r="H15" s="7">
        <v>1.747309809547037</v>
      </c>
      <c r="I15" s="7">
        <v>2.2987033261391949</v>
      </c>
      <c r="J15" s="7">
        <v>2.126473932683616</v>
      </c>
      <c r="K15" s="7">
        <v>1.9940828547323719</v>
      </c>
      <c r="L15" s="7">
        <v>1.7600621331520541</v>
      </c>
      <c r="M15" s="7">
        <v>1.4587408177817209</v>
      </c>
      <c r="N15" s="7">
        <v>0.56673719172333126</v>
      </c>
      <c r="O15" s="7">
        <v>1.7022936783627829</v>
      </c>
      <c r="P15" s="7">
        <v>1.367141484066662</v>
      </c>
      <c r="Q15" s="7">
        <v>1.40829387342323</v>
      </c>
      <c r="R15" s="7">
        <v>1.271707222560571</v>
      </c>
      <c r="S15" s="7">
        <v>1.0513371433560481</v>
      </c>
      <c r="T15" s="7">
        <v>1.514993290783623</v>
      </c>
      <c r="U15" s="7">
        <v>1.7676728506754811</v>
      </c>
      <c r="V15" s="7">
        <v>1.633262637329125</v>
      </c>
      <c r="W15" s="7">
        <v>1.6883017704937699</v>
      </c>
      <c r="X15" s="7">
        <v>1.9093724624790169</v>
      </c>
      <c r="Y15" s="7">
        <v>1.5994181498913631</v>
      </c>
      <c r="Z15" s="7">
        <v>1.7122574983773691</v>
      </c>
      <c r="AA15" s="7">
        <v>1.911528202432581</v>
      </c>
      <c r="AB15" s="7">
        <v>1.8657409005185579</v>
      </c>
      <c r="AC15" s="7">
        <v>2.022494980473772</v>
      </c>
      <c r="AD15" s="7">
        <v>2.205857929359599</v>
      </c>
      <c r="AE15" s="7">
        <v>2.1959271229377029</v>
      </c>
      <c r="AF15" s="7">
        <v>2.227553963625911</v>
      </c>
      <c r="AG15" s="7">
        <v>2.1044945152660901</v>
      </c>
      <c r="AH15" s="7">
        <v>2.281315950944069</v>
      </c>
      <c r="AI15" s="7">
        <v>2.598969424443196</v>
      </c>
      <c r="AJ15" s="7">
        <v>2.184477494080439</v>
      </c>
      <c r="AK15" s="7">
        <v>2.4600240760639212</v>
      </c>
      <c r="AL15" s="7">
        <v>2.3159422995435182</v>
      </c>
      <c r="AM15" s="7">
        <v>2.2533996016446629</v>
      </c>
      <c r="AN15" s="7">
        <v>2.271123946906203</v>
      </c>
      <c r="AO15" s="7">
        <v>2.4204954609693621</v>
      </c>
      <c r="AP15" s="7">
        <v>2.368066589085589</v>
      </c>
      <c r="AQ15" s="7">
        <v>2.42470316</v>
      </c>
      <c r="AR15" s="7">
        <v>2.5996181566666672</v>
      </c>
      <c r="AS15" s="7">
        <v>2.3208821533333328</v>
      </c>
      <c r="AT15" s="7">
        <v>2.6933923133333328</v>
      </c>
      <c r="AU15" s="7">
        <v>2.5051863466666671</v>
      </c>
      <c r="AV15" s="7">
        <v>2.4014135933333329</v>
      </c>
      <c r="AW15" s="7">
        <v>2.6204562633333328</v>
      </c>
      <c r="AX15" s="7">
        <v>2.6976383866666671</v>
      </c>
      <c r="AY15" s="7">
        <v>2.7715721366666659</v>
      </c>
      <c r="AZ15" s="7">
        <v>3.0800038500000002</v>
      </c>
    </row>
    <row r="16" spans="1:53" ht="15" customHeight="1" x14ac:dyDescent="0.3">
      <c r="A16" s="3"/>
      <c r="B16" s="3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1:52" ht="15" customHeight="1" x14ac:dyDescent="0.3">
      <c r="A17" s="5" t="s">
        <v>6</v>
      </c>
      <c r="B17" s="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1:52" ht="15" customHeight="1" x14ac:dyDescent="0.3">
      <c r="A18" s="3"/>
      <c r="B18" s="3" t="s">
        <v>1</v>
      </c>
      <c r="C18" s="7">
        <v>5.9761522814316956</v>
      </c>
      <c r="D18" s="7">
        <v>5.7337008399016067</v>
      </c>
      <c r="E18" s="7">
        <v>5.4862923980985911</v>
      </c>
      <c r="F18" s="7">
        <v>6.4536730519208252</v>
      </c>
      <c r="G18" s="7">
        <v>6.2592930889837044</v>
      </c>
      <c r="H18" s="7">
        <v>5.9348440451863054</v>
      </c>
      <c r="I18" s="7">
        <v>6.2220886524577388</v>
      </c>
      <c r="J18" s="7">
        <v>6.2307397493558581</v>
      </c>
      <c r="K18" s="7">
        <v>5.9120677371725083</v>
      </c>
      <c r="L18" s="7">
        <v>5.6476357013407643</v>
      </c>
      <c r="M18" s="7">
        <v>4.6455855522975504</v>
      </c>
      <c r="N18" s="7">
        <v>5.3043692255803334</v>
      </c>
      <c r="O18" s="7">
        <v>3.820492973705798</v>
      </c>
      <c r="P18" s="7">
        <v>3.3629845840612669</v>
      </c>
      <c r="Q18" s="7">
        <v>4.5162357048813693</v>
      </c>
      <c r="R18" s="7">
        <v>4.0524954436983736</v>
      </c>
      <c r="S18" s="7">
        <v>2.718052420887481</v>
      </c>
      <c r="T18" s="7">
        <v>1.0605086932557519</v>
      </c>
      <c r="U18" s="7">
        <v>4.2033944966786763</v>
      </c>
      <c r="V18" s="7">
        <v>4.3740356524961106</v>
      </c>
      <c r="W18" s="7">
        <v>4.5272249911359879</v>
      </c>
      <c r="X18" s="7">
        <v>4.0606002113838633</v>
      </c>
      <c r="Y18" s="7">
        <v>3.8940859402661272</v>
      </c>
      <c r="Z18" s="7">
        <v>4.0857714270341674</v>
      </c>
      <c r="AA18" s="7">
        <v>4.2842656390634151</v>
      </c>
      <c r="AB18" s="7">
        <v>4.424835875937144</v>
      </c>
      <c r="AC18" s="7">
        <v>3.698884180642072</v>
      </c>
      <c r="AD18" s="7">
        <v>4.0843472746549683</v>
      </c>
      <c r="AE18" s="7">
        <v>5.3007336234005331</v>
      </c>
      <c r="AF18" s="7">
        <v>3.4980809076536499</v>
      </c>
      <c r="AG18" s="7">
        <v>5.0468887058919751</v>
      </c>
      <c r="AH18" s="7">
        <v>4.1110259753883014</v>
      </c>
      <c r="AI18" s="7">
        <v>1.276556529835208</v>
      </c>
      <c r="AJ18" s="7">
        <v>1.3251459291333041</v>
      </c>
      <c r="AK18" s="7">
        <v>2.6207062519363702</v>
      </c>
      <c r="AL18" s="7">
        <v>3.1212586274648402</v>
      </c>
      <c r="AM18" s="7">
        <v>1.4908041803689269</v>
      </c>
      <c r="AN18" s="7">
        <v>1.9657848071206989</v>
      </c>
      <c r="AO18" s="7">
        <v>1.876115857052377</v>
      </c>
      <c r="AP18" s="7">
        <v>1.5270393889669609</v>
      </c>
      <c r="AQ18" s="7">
        <v>1.5674694199999999</v>
      </c>
      <c r="AR18" s="7">
        <v>1.30753524</v>
      </c>
      <c r="AS18" s="7">
        <v>1.2869785133333329</v>
      </c>
      <c r="AT18" s="7">
        <v>1.3993383800000001</v>
      </c>
      <c r="AU18" s="7">
        <v>1.3233462</v>
      </c>
      <c r="AV18" s="7">
        <v>1.441154</v>
      </c>
      <c r="AW18" s="7">
        <v>1.2540299566666671</v>
      </c>
      <c r="AX18" s="7">
        <v>1.0612153200000001</v>
      </c>
      <c r="AY18" s="7">
        <v>0.83243013333333316</v>
      </c>
      <c r="AZ18" s="7">
        <v>0.83125064000000004</v>
      </c>
    </row>
    <row r="19" spans="1:52" ht="15" customHeight="1" x14ac:dyDescent="0.3">
      <c r="A19" s="3"/>
      <c r="B19" s="3" t="s">
        <v>2</v>
      </c>
      <c r="C19" s="7">
        <v>2.9095487295542042</v>
      </c>
      <c r="D19" s="7">
        <v>3.275475488589572</v>
      </c>
      <c r="E19" s="7">
        <v>3.4885424196302188</v>
      </c>
      <c r="F19" s="7">
        <v>3.7904637887306079</v>
      </c>
      <c r="G19" s="7">
        <v>4.1966931519014432</v>
      </c>
      <c r="H19" s="7">
        <v>4.3985766412090728</v>
      </c>
      <c r="I19" s="7">
        <v>4.2816130532192256</v>
      </c>
      <c r="J19" s="7">
        <v>4.1329704953700688</v>
      </c>
      <c r="K19" s="7">
        <v>4.0843530014604923</v>
      </c>
      <c r="L19" s="7">
        <v>3.8708114479614548</v>
      </c>
      <c r="M19" s="7">
        <v>3.4326251788340429</v>
      </c>
      <c r="N19" s="7">
        <v>2.4541891113909751</v>
      </c>
      <c r="O19" s="7">
        <v>2.297854851505345</v>
      </c>
      <c r="P19" s="7">
        <v>2.5174376233980231</v>
      </c>
      <c r="Q19" s="7">
        <v>2.1543022950809609</v>
      </c>
      <c r="R19" s="7">
        <v>1.754539986286801</v>
      </c>
      <c r="S19" s="7">
        <v>2.047600789423651</v>
      </c>
      <c r="T19" s="7">
        <v>1.878265214773774</v>
      </c>
      <c r="U19" s="7">
        <v>2.1811767290653581</v>
      </c>
      <c r="V19" s="7">
        <v>2.079006191082331</v>
      </c>
      <c r="W19" s="7">
        <v>2.0862438356324611</v>
      </c>
      <c r="X19" s="7">
        <v>1.8956065590852631</v>
      </c>
      <c r="Y19" s="7">
        <v>2.107666682106951</v>
      </c>
      <c r="Z19" s="7">
        <v>2.0202180049869241</v>
      </c>
      <c r="AA19" s="7">
        <v>2.1098614447555049</v>
      </c>
      <c r="AB19" s="7">
        <v>2.061055934192479</v>
      </c>
      <c r="AC19" s="7">
        <v>2.3373673348138051</v>
      </c>
      <c r="AD19" s="7">
        <v>2.301426000145784</v>
      </c>
      <c r="AE19" s="7">
        <v>2.2522934625778048</v>
      </c>
      <c r="AF19" s="7">
        <v>2.0941251930088391</v>
      </c>
      <c r="AG19" s="7">
        <v>2.0685496610358229</v>
      </c>
      <c r="AH19" s="7">
        <v>2.3972105219563962</v>
      </c>
      <c r="AI19" s="7">
        <v>2.40543955664327</v>
      </c>
      <c r="AJ19" s="7">
        <v>2.7272618220947078</v>
      </c>
      <c r="AK19" s="7">
        <v>2.6583042103206411</v>
      </c>
      <c r="AL19" s="7">
        <v>3.2826803757441509</v>
      </c>
      <c r="AM19" s="7">
        <v>3.5254140018389641</v>
      </c>
      <c r="AN19" s="7">
        <v>3.0909984201872591</v>
      </c>
      <c r="AO19" s="7">
        <v>2.936537246252779</v>
      </c>
      <c r="AP19" s="7">
        <v>2.4191326742103931</v>
      </c>
      <c r="AQ19" s="7">
        <v>2.4299433211277339</v>
      </c>
      <c r="AR19" s="7">
        <v>2.6678479305280169</v>
      </c>
      <c r="AS19" s="7">
        <v>2.8098080441384008</v>
      </c>
      <c r="AT19" s="7">
        <v>2.8711574525718282</v>
      </c>
      <c r="AU19" s="7">
        <v>3.0381093506696808</v>
      </c>
      <c r="AV19" s="7">
        <v>2.7149551550510211</v>
      </c>
      <c r="AW19" s="7">
        <v>2.8636992461234918</v>
      </c>
      <c r="AX19" s="7">
        <v>3.0487776802954971</v>
      </c>
      <c r="AY19" s="7">
        <v>3.1110215404443329</v>
      </c>
      <c r="AZ19" s="7">
        <v>3.0468570745551888</v>
      </c>
    </row>
    <row r="20" spans="1:52" ht="15" customHeight="1" x14ac:dyDescent="0.3">
      <c r="A20" s="3"/>
      <c r="B20" s="3" t="s">
        <v>3</v>
      </c>
      <c r="C20" s="7">
        <v>2.999522308980263</v>
      </c>
      <c r="D20" s="7">
        <v>2.857088448978176</v>
      </c>
      <c r="E20" s="7">
        <v>2.9784941866391512</v>
      </c>
      <c r="F20" s="7">
        <v>2.8784712625395001</v>
      </c>
      <c r="G20" s="7">
        <v>2.9076066127711608</v>
      </c>
      <c r="H20" s="7">
        <v>2.649543414980116</v>
      </c>
      <c r="I20" s="7">
        <v>2.972920467464399</v>
      </c>
      <c r="J20" s="7">
        <v>2.66332570239405</v>
      </c>
      <c r="K20" s="7">
        <v>2.6050550019307281</v>
      </c>
      <c r="L20" s="7">
        <v>2.8602299997857639</v>
      </c>
      <c r="M20" s="7">
        <v>2.829929235544836</v>
      </c>
      <c r="N20" s="7">
        <v>2.3633076002694131</v>
      </c>
      <c r="O20" s="7">
        <v>2.1776014114015201</v>
      </c>
      <c r="P20" s="7">
        <v>2.4429104441197431</v>
      </c>
      <c r="Q20" s="7">
        <v>2.782856643605335</v>
      </c>
      <c r="R20" s="7">
        <v>2.5301138141174628</v>
      </c>
      <c r="S20" s="7">
        <v>1.9953914645614259</v>
      </c>
      <c r="T20" s="7">
        <v>2.274077423299055</v>
      </c>
      <c r="U20" s="7">
        <v>2.587725802314679</v>
      </c>
      <c r="V20" s="7">
        <v>2.76436202998002</v>
      </c>
      <c r="W20" s="7">
        <v>3.0456321676077618</v>
      </c>
      <c r="X20" s="7">
        <v>3.0926499058264558</v>
      </c>
      <c r="Y20" s="7">
        <v>2.923703855343545</v>
      </c>
      <c r="Z20" s="7">
        <v>3.0055233088070579</v>
      </c>
      <c r="AA20" s="7">
        <v>2.702662224575779</v>
      </c>
      <c r="AB20" s="7">
        <v>3.740789133917922</v>
      </c>
      <c r="AC20" s="7">
        <v>3.6652381232837268</v>
      </c>
      <c r="AD20" s="7">
        <v>3.635474067416431</v>
      </c>
      <c r="AE20" s="7">
        <v>3.8668847193570981</v>
      </c>
      <c r="AF20" s="7">
        <v>3.461258947489009</v>
      </c>
      <c r="AG20" s="7">
        <v>3.4075746551296162</v>
      </c>
      <c r="AH20" s="7">
        <v>2.8419191723934101</v>
      </c>
      <c r="AI20" s="7">
        <v>2.607077712619692</v>
      </c>
      <c r="AJ20" s="7">
        <v>2.4931789316510522</v>
      </c>
      <c r="AK20" s="7">
        <v>2.4704432674413468</v>
      </c>
      <c r="AL20" s="7">
        <v>2.5017483662337101</v>
      </c>
      <c r="AM20" s="7">
        <v>2.8734411646513842</v>
      </c>
      <c r="AN20" s="7">
        <v>3.0304487131433202</v>
      </c>
      <c r="AO20" s="7">
        <v>2.9011238199859948</v>
      </c>
      <c r="AP20" s="7">
        <v>2.7474589018792681</v>
      </c>
      <c r="AQ20" s="7">
        <v>2.973541882664652</v>
      </c>
      <c r="AR20" s="7">
        <v>3.1727538879482191</v>
      </c>
      <c r="AS20" s="7">
        <v>3.58664552577486</v>
      </c>
      <c r="AT20" s="7">
        <v>3.8452368575293669</v>
      </c>
      <c r="AU20" s="7">
        <v>3.6013195586292031</v>
      </c>
      <c r="AV20" s="7">
        <v>3.5808846827638061</v>
      </c>
      <c r="AW20" s="7">
        <v>3.4253680397771342</v>
      </c>
      <c r="AX20" s="7">
        <v>3.263823227241466</v>
      </c>
      <c r="AY20" s="7">
        <v>3.1916878202013939</v>
      </c>
      <c r="AZ20" s="7">
        <v>3.2155978708495079</v>
      </c>
    </row>
    <row r="21" spans="1:52" ht="15" customHeight="1" x14ac:dyDescent="0.3">
      <c r="A21" s="3"/>
      <c r="B21" s="3" t="s">
        <v>4</v>
      </c>
      <c r="C21" s="7">
        <v>11.88522331996616</v>
      </c>
      <c r="D21" s="7">
        <v>11.86626477746935</v>
      </c>
      <c r="E21" s="7">
        <v>11.95332900436796</v>
      </c>
      <c r="F21" s="7">
        <v>13.122608103190929</v>
      </c>
      <c r="G21" s="7">
        <v>13.363592853656311</v>
      </c>
      <c r="H21" s="7">
        <v>12.98296410137549</v>
      </c>
      <c r="I21" s="7">
        <v>13.47662217314136</v>
      </c>
      <c r="J21" s="7">
        <v>13.02703594711998</v>
      </c>
      <c r="K21" s="7">
        <v>12.60147574056373</v>
      </c>
      <c r="L21" s="7">
        <v>12.378677149087981</v>
      </c>
      <c r="M21" s="7">
        <v>10.90813996667643</v>
      </c>
      <c r="N21" s="7">
        <v>10.12186593724072</v>
      </c>
      <c r="O21" s="7">
        <v>8.2959492366126639</v>
      </c>
      <c r="P21" s="7">
        <v>8.3233326515790331</v>
      </c>
      <c r="Q21" s="7">
        <v>9.4533946435676661</v>
      </c>
      <c r="R21" s="7">
        <v>8.3371492441026387</v>
      </c>
      <c r="S21" s="7">
        <v>6.7610446748725597</v>
      </c>
      <c r="T21" s="7">
        <v>5.2128513313285811</v>
      </c>
      <c r="U21" s="7">
        <v>8.972297028058712</v>
      </c>
      <c r="V21" s="7">
        <v>9.2174038735584602</v>
      </c>
      <c r="W21" s="7">
        <v>9.6591009943762103</v>
      </c>
      <c r="X21" s="7">
        <v>9.048856676295582</v>
      </c>
      <c r="Y21" s="7">
        <v>8.9254564777166223</v>
      </c>
      <c r="Z21" s="7">
        <v>9.1115127408281502</v>
      </c>
      <c r="AA21" s="7">
        <v>9.0967893083946976</v>
      </c>
      <c r="AB21" s="7">
        <v>10.226680944047541</v>
      </c>
      <c r="AC21" s="7">
        <v>9.7014896387396057</v>
      </c>
      <c r="AD21" s="7">
        <v>10.02124734221718</v>
      </c>
      <c r="AE21" s="7">
        <v>11.41991180533544</v>
      </c>
      <c r="AF21" s="7">
        <v>9.053465048151498</v>
      </c>
      <c r="AG21" s="7">
        <v>10.52301302205742</v>
      </c>
      <c r="AH21" s="7">
        <v>9.3501556697381059</v>
      </c>
      <c r="AI21" s="7">
        <v>6.28907379909817</v>
      </c>
      <c r="AJ21" s="7">
        <v>6.5455866828790636</v>
      </c>
      <c r="AK21" s="7">
        <v>7.7494537296983577</v>
      </c>
      <c r="AL21" s="7">
        <v>8.9056873694427008</v>
      </c>
      <c r="AM21" s="7">
        <v>7.8896593468592764</v>
      </c>
      <c r="AN21" s="7">
        <v>8.0872319404512787</v>
      </c>
      <c r="AO21" s="7">
        <v>7.7137769232911504</v>
      </c>
      <c r="AP21" s="7">
        <v>6.6936309650566219</v>
      </c>
      <c r="AQ21" s="7">
        <v>6.9709546237923856</v>
      </c>
      <c r="AR21" s="7">
        <v>7.1481370584762356</v>
      </c>
      <c r="AS21" s="7">
        <v>7.6834320832465952</v>
      </c>
      <c r="AT21" s="7">
        <v>8.1157326901011935</v>
      </c>
      <c r="AU21" s="7">
        <v>7.9627751092988834</v>
      </c>
      <c r="AV21" s="7">
        <v>7.7369938378148273</v>
      </c>
      <c r="AW21" s="7">
        <v>7.543097242567292</v>
      </c>
      <c r="AX21" s="7">
        <v>7.3738162275369632</v>
      </c>
      <c r="AY21" s="7">
        <v>7.13513949397906</v>
      </c>
      <c r="AZ21" s="7">
        <v>7.0937055854046971</v>
      </c>
    </row>
    <row r="22" spans="1:52" ht="15" customHeight="1" x14ac:dyDescent="0.3">
      <c r="A22" s="3"/>
      <c r="B22" s="3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</row>
    <row r="23" spans="1:52" ht="15" customHeight="1" x14ac:dyDescent="0.3">
      <c r="A23" s="5" t="s">
        <v>7</v>
      </c>
      <c r="B23" s="5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</row>
    <row r="24" spans="1:52" ht="15" customHeight="1" x14ac:dyDescent="0.3">
      <c r="A24" s="3"/>
      <c r="B24" s="3" t="s">
        <v>1</v>
      </c>
      <c r="C24" s="7">
        <v>9.225280597725271E-3</v>
      </c>
      <c r="D24" s="7">
        <v>7.1329489157669606E-3</v>
      </c>
      <c r="E24" s="7">
        <v>5.3259351904393314E-3</v>
      </c>
      <c r="F24" s="7">
        <v>4.374875335003736E-3</v>
      </c>
      <c r="G24" s="7">
        <v>3.043391537393904E-3</v>
      </c>
      <c r="H24" s="7">
        <v>9.5105985543559484E-4</v>
      </c>
      <c r="I24" s="7">
        <v>4.7552992771779742E-4</v>
      </c>
      <c r="J24" s="7">
        <v>3.8042394217423789E-4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</row>
    <row r="25" spans="1:52" ht="15" customHeight="1" x14ac:dyDescent="0.3">
      <c r="A25" s="3"/>
      <c r="B25" s="3" t="s">
        <v>2</v>
      </c>
      <c r="C25" s="7">
        <v>6.4899736061793316</v>
      </c>
      <c r="D25" s="7">
        <v>6.9798144410904959</v>
      </c>
      <c r="E25" s="7">
        <v>7.2990121584079297</v>
      </c>
      <c r="F25" s="7">
        <v>7.7818227581841786</v>
      </c>
      <c r="G25" s="7">
        <v>7.9905819349187723</v>
      </c>
      <c r="H25" s="7">
        <v>8.1188770458406729</v>
      </c>
      <c r="I25" s="7">
        <v>8.2764698477033463</v>
      </c>
      <c r="J25" s="7">
        <v>8.6360681489976425</v>
      </c>
      <c r="K25" s="7">
        <v>9.2268738481772719</v>
      </c>
      <c r="L25" s="7">
        <v>9.3753942043042073</v>
      </c>
      <c r="M25" s="7">
        <v>8.997617419830922</v>
      </c>
      <c r="N25" s="7">
        <v>8.7195524271241585</v>
      </c>
      <c r="O25" s="7">
        <v>8.6246095346473872</v>
      </c>
      <c r="P25" s="7">
        <v>8.9076780691456303</v>
      </c>
      <c r="Q25" s="7">
        <v>9.0608390587828271</v>
      </c>
      <c r="R25" s="7">
        <v>9.3365071832183109</v>
      </c>
      <c r="S25" s="7">
        <v>10.05410747633244</v>
      </c>
      <c r="T25" s="7">
        <v>10.37008390235107</v>
      </c>
      <c r="U25" s="7">
        <v>10.683763136784791</v>
      </c>
      <c r="V25" s="7">
        <v>10.12507213126114</v>
      </c>
      <c r="W25" s="7">
        <v>10.556054523801359</v>
      </c>
      <c r="X25" s="7">
        <v>10.978839724984709</v>
      </c>
      <c r="Y25" s="7">
        <v>11.161361163357761</v>
      </c>
      <c r="Z25" s="7">
        <v>11.482320590061599</v>
      </c>
      <c r="AA25" s="7">
        <v>11.66778090225748</v>
      </c>
      <c r="AB25" s="7">
        <v>12.7023394221159</v>
      </c>
      <c r="AC25" s="7">
        <v>13.298100660980349</v>
      </c>
      <c r="AD25" s="7">
        <v>13.92493339505477</v>
      </c>
      <c r="AE25" s="7">
        <v>14.152864219509929</v>
      </c>
      <c r="AF25" s="7">
        <v>14.634385787268579</v>
      </c>
      <c r="AG25" s="7">
        <v>15.577023852347841</v>
      </c>
      <c r="AH25" s="7">
        <v>14.804114785294891</v>
      </c>
      <c r="AI25" s="7">
        <v>15.273915341992859</v>
      </c>
      <c r="AJ25" s="7">
        <v>15.572906263238821</v>
      </c>
      <c r="AK25" s="7">
        <v>16.071043373010411</v>
      </c>
      <c r="AL25" s="7">
        <v>16.172561121200719</v>
      </c>
      <c r="AM25" s="7">
        <v>17.82586907970132</v>
      </c>
      <c r="AN25" s="7">
        <v>17.641366514065069</v>
      </c>
      <c r="AO25" s="7">
        <v>16.089444833343268</v>
      </c>
      <c r="AP25" s="7">
        <v>15.57438147550987</v>
      </c>
      <c r="AQ25" s="7">
        <v>15.09299465666667</v>
      </c>
      <c r="AR25" s="7">
        <v>16.071949593333329</v>
      </c>
      <c r="AS25" s="7">
        <v>15.37549313666667</v>
      </c>
      <c r="AT25" s="7">
        <v>15.59144807</v>
      </c>
      <c r="AU25" s="7">
        <v>15.69327096333333</v>
      </c>
      <c r="AV25" s="7">
        <v>16.123546449999999</v>
      </c>
      <c r="AW25" s="7">
        <v>16.58453793333334</v>
      </c>
      <c r="AX25" s="7">
        <v>17.001594279999999</v>
      </c>
      <c r="AY25" s="7">
        <v>18.09112734</v>
      </c>
      <c r="AZ25" s="7">
        <v>17.751895773333331</v>
      </c>
    </row>
    <row r="26" spans="1:52" ht="15" customHeight="1" x14ac:dyDescent="0.3">
      <c r="A26" s="3"/>
      <c r="B26" s="3" t="s">
        <v>3</v>
      </c>
      <c r="C26" s="7">
        <v>2.4381046218963389E-2</v>
      </c>
      <c r="D26" s="7">
        <v>2.671314629208163E-2</v>
      </c>
      <c r="E26" s="7">
        <v>4.2295814962462583E-2</v>
      </c>
      <c r="F26" s="7">
        <v>3.058231232248234E-2</v>
      </c>
      <c r="G26" s="7">
        <v>2.9787278206646579E-2</v>
      </c>
      <c r="H26" s="7">
        <v>1.5105648200879489E-2</v>
      </c>
      <c r="I26" s="7">
        <v>2.040587563978458E-2</v>
      </c>
      <c r="J26" s="7">
        <v>2.2101948420234201E-2</v>
      </c>
      <c r="K26" s="7">
        <v>4.9610128828151599E-2</v>
      </c>
      <c r="L26" s="7">
        <v>2.8992244090810821E-2</v>
      </c>
      <c r="M26" s="7">
        <v>4.9239112907428252E-2</v>
      </c>
      <c r="N26" s="7">
        <v>4.1182767200292507E-2</v>
      </c>
      <c r="O26" s="7">
        <v>5.6023404029226752E-2</v>
      </c>
      <c r="P26" s="7">
        <v>6.9485981724045673E-2</v>
      </c>
      <c r="Q26" s="7">
        <v>5.7825481358454479E-2</v>
      </c>
      <c r="R26" s="7">
        <v>6.8425936236264653E-2</v>
      </c>
      <c r="S26" s="7">
        <v>5.5334374462169093E-2</v>
      </c>
      <c r="T26" s="7">
        <v>4.7066019657477157E-2</v>
      </c>
      <c r="U26" s="7">
        <v>7.8019347900682851E-2</v>
      </c>
      <c r="V26" s="7">
        <v>5.978656551084937E-2</v>
      </c>
      <c r="W26" s="7">
        <v>5.0511167492765463E-2</v>
      </c>
      <c r="X26" s="7">
        <v>4.9492704845601941E-2</v>
      </c>
      <c r="Y26" s="7">
        <v>8.1975604278529124E-2</v>
      </c>
      <c r="Z26" s="7">
        <v>0.15489127861617241</v>
      </c>
      <c r="AA26" s="7">
        <v>0.17044169642908399</v>
      </c>
      <c r="AB26" s="7">
        <v>0.175824604934118</v>
      </c>
      <c r="AC26" s="7">
        <v>0.22000617232781941</v>
      </c>
      <c r="AD26" s="7">
        <v>0.17741577782944931</v>
      </c>
      <c r="AE26" s="7">
        <v>0.18981961991621499</v>
      </c>
      <c r="AF26" s="7">
        <v>0.1931766271820321</v>
      </c>
      <c r="AG26" s="7">
        <v>0.1964494025218553</v>
      </c>
      <c r="AH26" s="7">
        <v>0.2586578652807156</v>
      </c>
      <c r="AI26" s="7">
        <v>0.36375210534625491</v>
      </c>
      <c r="AJ26" s="7">
        <v>0.44887397936704632</v>
      </c>
      <c r="AK26" s="7">
        <v>0.50084818835380873</v>
      </c>
      <c r="AL26" s="7">
        <v>0.50533444801307259</v>
      </c>
      <c r="AM26" s="7">
        <v>0.63564414935761016</v>
      </c>
      <c r="AN26" s="7">
        <v>0.68192462958027256</v>
      </c>
      <c r="AO26" s="7">
        <v>0.66135023173601559</v>
      </c>
      <c r="AP26" s="7">
        <v>0.57677502139281955</v>
      </c>
      <c r="AQ26" s="7">
        <v>0.58646895999999993</v>
      </c>
      <c r="AR26" s="7">
        <v>0.64359738666666677</v>
      </c>
      <c r="AS26" s="7">
        <v>0.73159837666666661</v>
      </c>
      <c r="AT26" s="7">
        <v>0.76046586000000005</v>
      </c>
      <c r="AU26" s="7">
        <v>0.7977700499999999</v>
      </c>
      <c r="AV26" s="7">
        <v>0.79121613999999985</v>
      </c>
      <c r="AW26" s="7">
        <v>0.70402045999999996</v>
      </c>
      <c r="AX26" s="7">
        <v>0.62312106999999994</v>
      </c>
      <c r="AY26" s="7">
        <v>0.69835908999999996</v>
      </c>
      <c r="AZ26" s="7">
        <v>0.72195694999999993</v>
      </c>
    </row>
    <row r="27" spans="1:52" ht="15" customHeight="1" x14ac:dyDescent="0.3">
      <c r="A27" s="3"/>
      <c r="B27" s="3" t="s">
        <v>4</v>
      </c>
      <c r="C27" s="7">
        <v>6.5235799329960207</v>
      </c>
      <c r="D27" s="7">
        <v>7.0136605362983442</v>
      </c>
      <c r="E27" s="7">
        <v>7.3466339085608316</v>
      </c>
      <c r="F27" s="7">
        <v>7.8167799458416649</v>
      </c>
      <c r="G27" s="7">
        <v>8.0234126046628127</v>
      </c>
      <c r="H27" s="7">
        <v>8.1349337538969877</v>
      </c>
      <c r="I27" s="7">
        <v>8.2973512532708487</v>
      </c>
      <c r="J27" s="7">
        <v>8.6585505213600502</v>
      </c>
      <c r="K27" s="7">
        <v>9.276483977005423</v>
      </c>
      <c r="L27" s="7">
        <v>9.4043864483950177</v>
      </c>
      <c r="M27" s="7">
        <v>9.0468565327383494</v>
      </c>
      <c r="N27" s="7">
        <v>8.7607351943244502</v>
      </c>
      <c r="O27" s="7">
        <v>8.6806329386766148</v>
      </c>
      <c r="P27" s="7">
        <v>8.9771640508696766</v>
      </c>
      <c r="Q27" s="7">
        <v>9.1186645401412818</v>
      </c>
      <c r="R27" s="7">
        <v>9.4049331194545758</v>
      </c>
      <c r="S27" s="7">
        <v>10.10944185079461</v>
      </c>
      <c r="T27" s="7">
        <v>10.41714992200855</v>
      </c>
      <c r="U27" s="7">
        <v>10.761782484685471</v>
      </c>
      <c r="V27" s="7">
        <v>10.18485869677199</v>
      </c>
      <c r="W27" s="7">
        <v>10.60656569129412</v>
      </c>
      <c r="X27" s="7">
        <v>11.028332429830311</v>
      </c>
      <c r="Y27" s="7">
        <v>11.24333676763629</v>
      </c>
      <c r="Z27" s="7">
        <v>11.63721186867777</v>
      </c>
      <c r="AA27" s="7">
        <v>11.83822259868656</v>
      </c>
      <c r="AB27" s="7">
        <v>12.878164027050021</v>
      </c>
      <c r="AC27" s="7">
        <v>13.51810683330817</v>
      </c>
      <c r="AD27" s="7">
        <v>14.102349172884219</v>
      </c>
      <c r="AE27" s="7">
        <v>14.342683839426151</v>
      </c>
      <c r="AF27" s="7">
        <v>14.827562414450609</v>
      </c>
      <c r="AG27" s="7">
        <v>15.773473254869691</v>
      </c>
      <c r="AH27" s="7">
        <v>15.06277265057561</v>
      </c>
      <c r="AI27" s="7">
        <v>15.63766744733911</v>
      </c>
      <c r="AJ27" s="7">
        <v>16.021780242605871</v>
      </c>
      <c r="AK27" s="7">
        <v>16.571891561364222</v>
      </c>
      <c r="AL27" s="7">
        <v>16.677895569213788</v>
      </c>
      <c r="AM27" s="7">
        <v>18.46151322905893</v>
      </c>
      <c r="AN27" s="7">
        <v>18.323291143645349</v>
      </c>
      <c r="AO27" s="7">
        <v>16.750795065079291</v>
      </c>
      <c r="AP27" s="7">
        <v>16.15115649690269</v>
      </c>
      <c r="AQ27" s="7">
        <v>15.67946361666667</v>
      </c>
      <c r="AR27" s="7">
        <v>16.715546979999999</v>
      </c>
      <c r="AS27" s="7">
        <v>16.10709151333333</v>
      </c>
      <c r="AT27" s="7">
        <v>16.351913929999991</v>
      </c>
      <c r="AU27" s="7">
        <v>16.49104101333333</v>
      </c>
      <c r="AV27" s="7">
        <v>16.914762589999999</v>
      </c>
      <c r="AW27" s="7">
        <v>17.288558393333339</v>
      </c>
      <c r="AX27" s="7">
        <v>17.624715349999999</v>
      </c>
      <c r="AY27" s="7">
        <v>18.78948643</v>
      </c>
      <c r="AZ27" s="7">
        <v>18.47385272333333</v>
      </c>
    </row>
    <row r="28" spans="1:52" ht="15" customHeight="1" x14ac:dyDescent="0.3">
      <c r="A28" s="3"/>
      <c r="B28" s="3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</row>
    <row r="29" spans="1:52" ht="15" customHeight="1" x14ac:dyDescent="0.3">
      <c r="A29" s="5" t="s">
        <v>8</v>
      </c>
      <c r="B29" s="5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</row>
    <row r="30" spans="1:52" ht="15" customHeight="1" x14ac:dyDescent="0.3">
      <c r="A30" s="3"/>
      <c r="B30" s="3" t="s">
        <v>1</v>
      </c>
      <c r="C30" s="7">
        <v>1.025908266058376</v>
      </c>
      <c r="D30" s="7">
        <v>0.97493145780702828</v>
      </c>
      <c r="E30" s="7">
        <v>1.315981521966233</v>
      </c>
      <c r="F30" s="7">
        <v>2.2589573686306248</v>
      </c>
      <c r="G30" s="7">
        <v>2.93696793957066</v>
      </c>
      <c r="H30" s="7">
        <v>4.5571935092907401</v>
      </c>
      <c r="I30" s="7">
        <v>2.795260021110757</v>
      </c>
      <c r="J30" s="7">
        <v>5.5599910208620296</v>
      </c>
      <c r="K30" s="7">
        <v>6.9715540582995406</v>
      </c>
      <c r="L30" s="7">
        <v>9.2224274181589632</v>
      </c>
      <c r="M30" s="7">
        <v>10.66109566147639</v>
      </c>
      <c r="N30" s="7">
        <v>10.802042732051939</v>
      </c>
      <c r="O30" s="7">
        <v>10.860818231117859</v>
      </c>
      <c r="P30" s="7">
        <v>11.359458913322751</v>
      </c>
      <c r="Q30" s="7">
        <v>12.416181518697231</v>
      </c>
      <c r="R30" s="7">
        <v>14.200369807494409</v>
      </c>
      <c r="S30" s="7">
        <v>14.761970652129129</v>
      </c>
      <c r="T30" s="7">
        <v>24.696932113980441</v>
      </c>
      <c r="U30" s="7">
        <v>27.416487770598518</v>
      </c>
      <c r="V30" s="7">
        <v>28.289846035845031</v>
      </c>
      <c r="W30" s="7">
        <v>29.671926217764039</v>
      </c>
      <c r="X30" s="7">
        <v>27.956086759380391</v>
      </c>
      <c r="Y30" s="7">
        <v>30.095951135424151</v>
      </c>
      <c r="Z30" s="7">
        <v>30.75760635021873</v>
      </c>
      <c r="AA30" s="7">
        <v>31.531528684058632</v>
      </c>
      <c r="AB30" s="7">
        <v>29.65529855869465</v>
      </c>
      <c r="AC30" s="7">
        <v>30.206677457930802</v>
      </c>
      <c r="AD30" s="7">
        <v>31.18688917183902</v>
      </c>
      <c r="AE30" s="7">
        <v>32.021825776691088</v>
      </c>
      <c r="AF30" s="7">
        <v>32.73909688989265</v>
      </c>
      <c r="AG30" s="7">
        <v>33.119671836063269</v>
      </c>
      <c r="AH30" s="7">
        <v>32.307250644897948</v>
      </c>
      <c r="AI30" s="7">
        <v>33.634689825647257</v>
      </c>
      <c r="AJ30" s="7">
        <v>34.764617610072797</v>
      </c>
      <c r="AK30" s="7">
        <v>35.072023275259397</v>
      </c>
      <c r="AL30" s="7">
        <v>35.519563696521587</v>
      </c>
      <c r="AM30" s="7">
        <v>34.944963443680301</v>
      </c>
      <c r="AN30" s="7">
        <v>35.327424984856258</v>
      </c>
      <c r="AO30" s="7">
        <v>35.902260363003087</v>
      </c>
      <c r="AP30" s="7">
        <v>33.312073817110893</v>
      </c>
      <c r="AQ30" s="7">
        <v>32.439083783333331</v>
      </c>
      <c r="AR30" s="7">
        <v>31.749931033333329</v>
      </c>
      <c r="AS30" s="7">
        <v>29.480592166666661</v>
      </c>
      <c r="AT30" s="7">
        <v>32.524571199999997</v>
      </c>
      <c r="AU30" s="7">
        <v>31.522340079999999</v>
      </c>
      <c r="AV30" s="7">
        <v>30.10377634</v>
      </c>
      <c r="AW30" s="7">
        <v>24.449900273333331</v>
      </c>
      <c r="AX30" s="7">
        <v>25.217612639999999</v>
      </c>
      <c r="AY30" s="7">
        <v>25.29453329333333</v>
      </c>
      <c r="AZ30" s="7">
        <v>24.699698613333329</v>
      </c>
    </row>
    <row r="31" spans="1:52" ht="15" customHeight="1" x14ac:dyDescent="0.3">
      <c r="A31" s="3"/>
      <c r="B31" s="3" t="s">
        <v>2</v>
      </c>
      <c r="C31" s="7">
        <v>0.8384330533333334</v>
      </c>
      <c r="D31" s="7">
        <v>0.88724372000000007</v>
      </c>
      <c r="E31" s="7">
        <v>0.59888532000000005</v>
      </c>
      <c r="F31" s="7">
        <v>0.17053142333333329</v>
      </c>
      <c r="G31" s="7">
        <v>6.594800666666667E-2</v>
      </c>
      <c r="H31" s="7">
        <v>7.6300583333333324E-2</v>
      </c>
      <c r="I31" s="7">
        <v>3.7741256666666667E-2</v>
      </c>
      <c r="J31" s="7">
        <v>0.13753234</v>
      </c>
      <c r="K31" s="7">
        <v>8.5574573333333334E-2</v>
      </c>
      <c r="L31" s="7">
        <v>0.1233625066666667</v>
      </c>
      <c r="M31" s="7">
        <v>5.6550266666666668E-2</v>
      </c>
      <c r="N31" s="7">
        <v>3.4902853333333331E-2</v>
      </c>
      <c r="O31" s="7">
        <v>2.5519596666666661E-2</v>
      </c>
      <c r="P31" s="7">
        <v>3.4094023333333327E-2</v>
      </c>
      <c r="Q31" s="7">
        <v>2.4775483333333331E-2</v>
      </c>
      <c r="R31" s="7">
        <v>3.545806E-2</v>
      </c>
      <c r="S31" s="7">
        <v>5.8395003333333327E-2</v>
      </c>
      <c r="T31" s="7">
        <v>8.0686723333333321E-2</v>
      </c>
      <c r="U31" s="7">
        <v>4.4226086666666657E-2</v>
      </c>
      <c r="V31" s="7">
        <v>3.6904376666666662E-2</v>
      </c>
      <c r="W31" s="7">
        <v>3.6164809999999999E-2</v>
      </c>
      <c r="X31" s="7">
        <v>3.5277330000000003E-2</v>
      </c>
      <c r="Y31" s="7">
        <v>2.6698356666666669E-2</v>
      </c>
      <c r="Z31" s="7">
        <v>2.6772313333333329E-2</v>
      </c>
      <c r="AA31" s="7">
        <v>2.4627570000000001E-2</v>
      </c>
      <c r="AB31" s="7">
        <v>2.8473316666666661E-2</v>
      </c>
      <c r="AC31" s="7">
        <v>2.5293179999999998E-2</v>
      </c>
      <c r="AD31" s="7">
        <v>2.484944E-2</v>
      </c>
      <c r="AE31" s="7">
        <v>2.8621230000000001E-2</v>
      </c>
      <c r="AF31" s="7">
        <v>2.3814046666666661E-2</v>
      </c>
      <c r="AG31" s="7">
        <v>4.4110366666666671E-2</v>
      </c>
      <c r="AH31" s="7">
        <v>4.7554173333333317E-2</v>
      </c>
      <c r="AI31" s="7">
        <v>4.1880519999999997E-2</v>
      </c>
      <c r="AJ31" s="7">
        <v>2.666433E-2</v>
      </c>
      <c r="AK31" s="7">
        <v>2.6017640000000002E-2</v>
      </c>
      <c r="AL31" s="7">
        <v>3.219139E-2</v>
      </c>
      <c r="AM31" s="7">
        <v>5.4491176666666662E-2</v>
      </c>
      <c r="AN31" s="7">
        <v>3.1556250000000001E-2</v>
      </c>
      <c r="AO31" s="7">
        <v>3.3412499999999998E-2</v>
      </c>
      <c r="AP31" s="7">
        <v>2.707448333333333E-2</v>
      </c>
      <c r="AQ31" s="7">
        <v>3.4657626666666663E-2</v>
      </c>
      <c r="AR31" s="7">
        <v>3.7737259999999988E-2</v>
      </c>
      <c r="AS31" s="7">
        <v>2.9507719999999991E-2</v>
      </c>
      <c r="AT31" s="7">
        <v>1.9434286666666668E-2</v>
      </c>
      <c r="AU31" s="7">
        <v>1.7728223333333331E-2</v>
      </c>
      <c r="AV31" s="7">
        <v>1.430902E-2</v>
      </c>
      <c r="AW31" s="7">
        <v>2.3268446666666671E-2</v>
      </c>
      <c r="AX31" s="7">
        <v>2.7923133333333329E-2</v>
      </c>
      <c r="AY31" s="7">
        <v>2.7209379999999991E-2</v>
      </c>
      <c r="AZ31" s="7">
        <v>2.9804279999999999E-2</v>
      </c>
    </row>
    <row r="32" spans="1:52" ht="15" customHeight="1" x14ac:dyDescent="0.3">
      <c r="A32" s="3"/>
      <c r="B32" s="3" t="s">
        <v>3</v>
      </c>
      <c r="C32" s="7">
        <v>0.1750135100326459</v>
      </c>
      <c r="D32" s="7">
        <v>0.1193611219241425</v>
      </c>
      <c r="E32" s="7">
        <v>0.1884760877274648</v>
      </c>
      <c r="F32" s="7">
        <v>0.23702617106783541</v>
      </c>
      <c r="G32" s="7">
        <v>0.2009846244832808</v>
      </c>
      <c r="H32" s="7">
        <v>0.15163950702707449</v>
      </c>
      <c r="I32" s="7">
        <v>0.14156907489315479</v>
      </c>
      <c r="J32" s="7">
        <v>0.26766148566470682</v>
      </c>
      <c r="K32" s="7">
        <v>0.38182838469872232</v>
      </c>
      <c r="L32" s="7">
        <v>0.31573454853557592</v>
      </c>
      <c r="M32" s="7">
        <v>0.25981714905512732</v>
      </c>
      <c r="N32" s="7">
        <v>0.15296456388680069</v>
      </c>
      <c r="O32" s="7">
        <v>0.1506324638136825</v>
      </c>
      <c r="P32" s="7">
        <v>6.2807695151025258E-2</v>
      </c>
      <c r="Q32" s="7">
        <v>1.484063682893424E-2</v>
      </c>
      <c r="R32" s="7">
        <v>1.335657314604081E-2</v>
      </c>
      <c r="S32" s="7">
        <v>1.3250568597262711E-2</v>
      </c>
      <c r="T32" s="7">
        <v>1.505264592649044E-2</v>
      </c>
      <c r="U32" s="7">
        <v>1.118347989608973E-2</v>
      </c>
      <c r="V32" s="7">
        <v>3.4663487450439262E-2</v>
      </c>
      <c r="W32" s="7">
        <v>4.9345117456206337E-2</v>
      </c>
      <c r="X32" s="7">
        <v>0.29033247307179127</v>
      </c>
      <c r="Y32" s="7">
        <v>0.36965857494959231</v>
      </c>
      <c r="Z32" s="7">
        <v>0.35151464770510321</v>
      </c>
      <c r="AA32" s="7">
        <v>0.49091449733540199</v>
      </c>
      <c r="AB32" s="7">
        <v>0.48435302933887342</v>
      </c>
      <c r="AC32" s="7">
        <v>0.22085479787199611</v>
      </c>
      <c r="AD32" s="7">
        <v>0.22191557980221699</v>
      </c>
      <c r="AE32" s="7">
        <v>0.3262375717119877</v>
      </c>
      <c r="AF32" s="7">
        <v>0.35570376479194937</v>
      </c>
      <c r="AG32" s="7">
        <v>0.58420221997587651</v>
      </c>
      <c r="AH32" s="7">
        <v>0.83996212697430994</v>
      </c>
      <c r="AI32" s="7">
        <v>0.82360268812242476</v>
      </c>
      <c r="AJ32" s="7">
        <v>0.77114927410807321</v>
      </c>
      <c r="AK32" s="7">
        <v>0.49994652371312093</v>
      </c>
      <c r="AL32" s="7">
        <v>0.67757863827686537</v>
      </c>
      <c r="AM32" s="7">
        <v>1.611429488229684</v>
      </c>
      <c r="AN32" s="7">
        <v>3.1153244158507789</v>
      </c>
      <c r="AO32" s="7">
        <v>3.0794783000190322</v>
      </c>
      <c r="AP32" s="7">
        <v>2.74583531615614</v>
      </c>
      <c r="AQ32" s="7">
        <v>2.667409066666667</v>
      </c>
      <c r="AR32" s="7">
        <v>2.199922266666666</v>
      </c>
      <c r="AS32" s="7">
        <v>2.5869900100000001</v>
      </c>
      <c r="AT32" s="7">
        <v>2.71080656</v>
      </c>
      <c r="AU32" s="7">
        <v>3.2030544333333331</v>
      </c>
      <c r="AV32" s="7">
        <v>3.0940180700000002</v>
      </c>
      <c r="AW32" s="7">
        <v>3.26126658</v>
      </c>
      <c r="AX32" s="7">
        <v>2.2379871800000002</v>
      </c>
      <c r="AY32" s="7">
        <v>3.3433828999999999</v>
      </c>
      <c r="AZ32" s="7">
        <v>3.716133849999999</v>
      </c>
    </row>
    <row r="33" spans="1:52" ht="15" customHeight="1" x14ac:dyDescent="0.3">
      <c r="A33" s="3"/>
      <c r="B33" s="3" t="s">
        <v>4</v>
      </c>
      <c r="C33" s="7">
        <v>2.0393548294243562</v>
      </c>
      <c r="D33" s="7">
        <v>1.981536299731171</v>
      </c>
      <c r="E33" s="7">
        <v>2.1033429296936981</v>
      </c>
      <c r="F33" s="7">
        <v>2.6665149630317928</v>
      </c>
      <c r="G33" s="7">
        <v>3.2039005707206081</v>
      </c>
      <c r="H33" s="7">
        <v>4.7851335996511484</v>
      </c>
      <c r="I33" s="7">
        <v>2.974570352670578</v>
      </c>
      <c r="J33" s="7">
        <v>5.9651848465267374</v>
      </c>
      <c r="K33" s="7">
        <v>7.4389570163315959</v>
      </c>
      <c r="L33" s="7">
        <v>9.6615244733612045</v>
      </c>
      <c r="M33" s="7">
        <v>10.97746307719818</v>
      </c>
      <c r="N33" s="7">
        <v>10.989910149272079</v>
      </c>
      <c r="O33" s="7">
        <v>11.036970291598211</v>
      </c>
      <c r="P33" s="7">
        <v>11.456360631807099</v>
      </c>
      <c r="Q33" s="7">
        <v>12.455797638859501</v>
      </c>
      <c r="R33" s="7">
        <v>14.24918444064045</v>
      </c>
      <c r="S33" s="7">
        <v>14.833616224059719</v>
      </c>
      <c r="T33" s="7">
        <v>24.792671483240259</v>
      </c>
      <c r="U33" s="7">
        <v>27.47189733716128</v>
      </c>
      <c r="V33" s="7">
        <v>28.361413899962141</v>
      </c>
      <c r="W33" s="7">
        <v>29.75743614522024</v>
      </c>
      <c r="X33" s="7">
        <v>28.28169656245219</v>
      </c>
      <c r="Y33" s="7">
        <v>30.492308067040419</v>
      </c>
      <c r="Z33" s="7">
        <v>31.135893311257171</v>
      </c>
      <c r="AA33" s="7">
        <v>32.047070751394031</v>
      </c>
      <c r="AB33" s="7">
        <v>30.168124904700189</v>
      </c>
      <c r="AC33" s="7">
        <v>30.45282543580279</v>
      </c>
      <c r="AD33" s="7">
        <v>31.433654191641239</v>
      </c>
      <c r="AE33" s="7">
        <v>32.376684578403072</v>
      </c>
      <c r="AF33" s="7">
        <v>33.118614701351262</v>
      </c>
      <c r="AG33" s="7">
        <v>33.747984422705812</v>
      </c>
      <c r="AH33" s="7">
        <v>33.194766945205593</v>
      </c>
      <c r="AI33" s="7">
        <v>34.500173033769677</v>
      </c>
      <c r="AJ33" s="7">
        <v>35.562431214180883</v>
      </c>
      <c r="AK33" s="7">
        <v>35.597987438972517</v>
      </c>
      <c r="AL33" s="7">
        <v>36.229333724798451</v>
      </c>
      <c r="AM33" s="7">
        <v>36.610884108576649</v>
      </c>
      <c r="AN33" s="7">
        <v>38.474305650707038</v>
      </c>
      <c r="AO33" s="7">
        <v>39.015151163022132</v>
      </c>
      <c r="AP33" s="7">
        <v>36.084983616600361</v>
      </c>
      <c r="AQ33" s="7">
        <v>35.14115047666666</v>
      </c>
      <c r="AR33" s="7">
        <v>33.987590560000001</v>
      </c>
      <c r="AS33" s="7">
        <v>32.09708989666666</v>
      </c>
      <c r="AT33" s="7">
        <v>35.254812046666657</v>
      </c>
      <c r="AU33" s="7">
        <v>34.74312273666667</v>
      </c>
      <c r="AV33" s="7">
        <v>33.212103429999999</v>
      </c>
      <c r="AW33" s="7">
        <v>27.734435300000001</v>
      </c>
      <c r="AX33" s="7">
        <v>27.483522953333331</v>
      </c>
      <c r="AY33" s="7">
        <v>28.665125573333331</v>
      </c>
      <c r="AZ33" s="7">
        <v>28.445636743333331</v>
      </c>
    </row>
    <row r="34" spans="1:52" ht="15" customHeight="1" x14ac:dyDescent="0.3">
      <c r="A34" s="3"/>
      <c r="B34" s="3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</row>
    <row r="35" spans="1:52" ht="15" customHeight="1" x14ac:dyDescent="0.3">
      <c r="A35" s="5"/>
      <c r="B35" s="5" t="s">
        <v>9</v>
      </c>
      <c r="C35" s="8">
        <v>24.39091743044132</v>
      </c>
      <c r="D35" s="8">
        <v>25.50971296114038</v>
      </c>
      <c r="E35" s="8">
        <v>25.778045165879419</v>
      </c>
      <c r="F35" s="8">
        <v>28.242045831262281</v>
      </c>
      <c r="G35" s="8">
        <v>29.612246990184371</v>
      </c>
      <c r="H35" s="8">
        <v>31.000103285762421</v>
      </c>
      <c r="I35" s="8">
        <v>30.761217699822531</v>
      </c>
      <c r="J35" s="8">
        <v>31.968490326140358</v>
      </c>
      <c r="K35" s="8">
        <v>34.104059894707078</v>
      </c>
      <c r="L35" s="8">
        <v>36.6813825590853</v>
      </c>
      <c r="M35" s="8">
        <v>35.945886128409093</v>
      </c>
      <c r="N35" s="8">
        <v>33.75378249454559</v>
      </c>
      <c r="O35" s="8">
        <v>32.216148696023858</v>
      </c>
      <c r="P35" s="8">
        <v>33.503129294194068</v>
      </c>
      <c r="Q35" s="8">
        <v>35.833896912521077</v>
      </c>
      <c r="R35" s="8">
        <v>36.8745110764185</v>
      </c>
      <c r="S35" s="8">
        <v>35.887306026821683</v>
      </c>
      <c r="T35" s="8">
        <v>44.532371044023698</v>
      </c>
      <c r="U35" s="8">
        <v>51.651357458085492</v>
      </c>
      <c r="V35" s="8">
        <v>52.262218614261784</v>
      </c>
      <c r="W35" s="8">
        <v>54.46913517069239</v>
      </c>
      <c r="X35" s="8">
        <v>53.396824051147327</v>
      </c>
      <c r="Y35" s="8">
        <v>55.004929991946938</v>
      </c>
      <c r="Z35" s="8">
        <v>56.706225830011043</v>
      </c>
      <c r="AA35" s="8">
        <v>57.771474591244598</v>
      </c>
      <c r="AB35" s="8">
        <v>57.992371115515361</v>
      </c>
      <c r="AC35" s="8">
        <v>58.801708474952633</v>
      </c>
      <c r="AD35" s="8">
        <v>61.128616234802863</v>
      </c>
      <c r="AE35" s="8">
        <v>63.57133240507833</v>
      </c>
      <c r="AF35" s="8">
        <v>62.452415544323742</v>
      </c>
      <c r="AG35" s="8">
        <v>65.40250099325786</v>
      </c>
      <c r="AH35" s="8">
        <v>63.18480723883934</v>
      </c>
      <c r="AI35" s="8">
        <v>62.563158181855471</v>
      </c>
      <c r="AJ35" s="8">
        <v>63.544226211076698</v>
      </c>
      <c r="AK35" s="8">
        <v>65.957742367276765</v>
      </c>
      <c r="AL35" s="8">
        <v>67.524329955819908</v>
      </c>
      <c r="AM35" s="8">
        <v>68.755003188301586</v>
      </c>
      <c r="AN35" s="8">
        <v>70.704388600027556</v>
      </c>
      <c r="AO35" s="8">
        <v>69.785396078956666</v>
      </c>
      <c r="AP35" s="8">
        <v>65.082464445950734</v>
      </c>
      <c r="AQ35" s="8">
        <v>64.005394027125703</v>
      </c>
      <c r="AR35" s="8">
        <v>64.456839535142905</v>
      </c>
      <c r="AS35" s="8">
        <v>61.636728549913251</v>
      </c>
      <c r="AT35" s="8">
        <v>66.478611476767853</v>
      </c>
      <c r="AU35" s="8">
        <v>65.278893529298884</v>
      </c>
      <c r="AV35" s="8">
        <v>63.613021591148161</v>
      </c>
      <c r="AW35" s="8">
        <v>58.830091095900627</v>
      </c>
      <c r="AX35" s="8">
        <v>59.027961224203622</v>
      </c>
      <c r="AY35" s="8">
        <v>61.248716227312393</v>
      </c>
      <c r="AZ35" s="8">
        <v>61.503227308738033</v>
      </c>
    </row>
    <row r="36" spans="1:52" ht="15" customHeight="1" x14ac:dyDescent="0.3">
      <c r="A36" s="3"/>
      <c r="B36" s="3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</row>
    <row r="37" spans="1:52" ht="15" customHeight="1" x14ac:dyDescent="0.3">
      <c r="A37" s="5" t="s">
        <v>10</v>
      </c>
      <c r="B37" s="5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1:52" ht="15" customHeight="1" x14ac:dyDescent="0.3">
      <c r="A38" s="3"/>
      <c r="B38" s="3" t="s">
        <v>1</v>
      </c>
      <c r="C38" s="7">
        <v>7.2724715028838736</v>
      </c>
      <c r="D38" s="7">
        <v>7.2849003549024713</v>
      </c>
      <c r="E38" s="7">
        <v>7.1871833010158852</v>
      </c>
      <c r="F38" s="7">
        <v>9.1876196312451199</v>
      </c>
      <c r="G38" s="7">
        <v>10.02453592347319</v>
      </c>
      <c r="H38" s="7">
        <v>10.79219985060622</v>
      </c>
      <c r="I38" s="7">
        <v>9.4649126232942038</v>
      </c>
      <c r="J38" s="7">
        <v>12.41632440320317</v>
      </c>
      <c r="K38" s="7">
        <v>13.5024013867904</v>
      </c>
      <c r="L38" s="7">
        <v>16.085920845333529</v>
      </c>
      <c r="M38" s="7">
        <v>15.834237867203949</v>
      </c>
      <c r="N38" s="7">
        <v>16.541881455867649</v>
      </c>
      <c r="O38" s="7">
        <v>15.076930682823599</v>
      </c>
      <c r="P38" s="7">
        <v>15.146102025766471</v>
      </c>
      <c r="Q38" s="7">
        <v>17.507985949581428</v>
      </c>
      <c r="R38" s="7">
        <v>18.822960600922311</v>
      </c>
      <c r="S38" s="7">
        <v>17.906178229172859</v>
      </c>
      <c r="T38" s="7">
        <v>26.03629492473906</v>
      </c>
      <c r="U38" s="7">
        <v>32.053719355045089</v>
      </c>
      <c r="V38" s="7">
        <v>33.170217005693978</v>
      </c>
      <c r="W38" s="7">
        <v>34.792676450045079</v>
      </c>
      <c r="X38" s="7">
        <v>32.69661510980324</v>
      </c>
      <c r="Y38" s="7">
        <v>34.488239695169419</v>
      </c>
      <c r="Z38" s="7">
        <v>35.112615265009843</v>
      </c>
      <c r="AA38" s="7">
        <v>36.049222209184258</v>
      </c>
      <c r="AB38" s="7">
        <v>34.251985860683888</v>
      </c>
      <c r="AC38" s="7">
        <v>34.114453826383752</v>
      </c>
      <c r="AD38" s="7">
        <v>35.541036571670112</v>
      </c>
      <c r="AE38" s="7">
        <v>37.576779689671753</v>
      </c>
      <c r="AF38" s="7">
        <v>36.490875747745669</v>
      </c>
      <c r="AG38" s="7">
        <v>38.296495180328819</v>
      </c>
      <c r="AH38" s="7">
        <v>36.55198354207819</v>
      </c>
      <c r="AI38" s="7">
        <v>35.355655622966239</v>
      </c>
      <c r="AJ38" s="7">
        <v>36.227568712424357</v>
      </c>
      <c r="AK38" s="7">
        <v>38.169960062299147</v>
      </c>
      <c r="AL38" s="7">
        <v>38.741634372985928</v>
      </c>
      <c r="AM38" s="7">
        <v>36.516269370375987</v>
      </c>
      <c r="AN38" s="7">
        <v>37.343664677314223</v>
      </c>
      <c r="AO38" s="7">
        <v>37.77837622005547</v>
      </c>
      <c r="AP38" s="7">
        <v>34.839113206077847</v>
      </c>
      <c r="AQ38" s="7">
        <v>34.006553203333333</v>
      </c>
      <c r="AR38" s="7">
        <v>33.057466273333333</v>
      </c>
      <c r="AS38" s="7">
        <v>30.767570679999999</v>
      </c>
      <c r="AT38" s="7">
        <v>33.92390958</v>
      </c>
      <c r="AU38" s="7">
        <v>32.845686280000002</v>
      </c>
      <c r="AV38" s="7">
        <v>31.544930340000001</v>
      </c>
      <c r="AW38" s="7">
        <v>25.703930230000001</v>
      </c>
      <c r="AX38" s="7">
        <v>26.27882795999999</v>
      </c>
      <c r="AY38" s="7">
        <v>26.12696342666667</v>
      </c>
      <c r="AZ38" s="7">
        <v>25.530949253333329</v>
      </c>
    </row>
    <row r="39" spans="1:52" ht="15" customHeight="1" x14ac:dyDescent="0.3">
      <c r="A39" s="3"/>
      <c r="B39" s="3" t="s">
        <v>2</v>
      </c>
      <c r="C39" s="7">
        <v>11.19420511551497</v>
      </c>
      <c r="D39" s="7">
        <v>12.320570400358809</v>
      </c>
      <c r="E39" s="7">
        <v>12.55848263247605</v>
      </c>
      <c r="F39" s="7">
        <v>13.020888549920629</v>
      </c>
      <c r="G39" s="7">
        <v>13.61530093966755</v>
      </c>
      <c r="H39" s="7">
        <v>14.078071676967831</v>
      </c>
      <c r="I39" s="7">
        <v>14.086912817147089</v>
      </c>
      <c r="J39" s="7">
        <v>14.32162205823507</v>
      </c>
      <c r="K39" s="7">
        <v>14.71517969628543</v>
      </c>
      <c r="L39" s="7">
        <v>14.31494194536617</v>
      </c>
      <c r="M39" s="7">
        <v>13.61714177440132</v>
      </c>
      <c r="N39" s="7">
        <v>11.506111008611819</v>
      </c>
      <c r="O39" s="7">
        <v>11.38131296681836</v>
      </c>
      <c r="P39" s="7">
        <v>12.191396078044081</v>
      </c>
      <c r="Q39" s="7">
        <v>11.86856564276459</v>
      </c>
      <c r="R39" s="7">
        <v>11.60891477052777</v>
      </c>
      <c r="S39" s="7">
        <v>12.78826812601913</v>
      </c>
      <c r="T39" s="7">
        <v>12.934426622455931</v>
      </c>
      <c r="U39" s="7">
        <v>13.474236580780911</v>
      </c>
      <c r="V39" s="7">
        <v>12.67795596643214</v>
      </c>
      <c r="W39" s="7">
        <v>13.09000961247901</v>
      </c>
      <c r="X39" s="7">
        <v>13.293639226652051</v>
      </c>
      <c r="Y39" s="7">
        <v>13.63733234719485</v>
      </c>
      <c r="Z39" s="7">
        <v>13.817372242657751</v>
      </c>
      <c r="AA39" s="7">
        <v>14.08452108162547</v>
      </c>
      <c r="AB39" s="7">
        <v>15.062451822182821</v>
      </c>
      <c r="AC39" s="7">
        <v>15.94230313513274</v>
      </c>
      <c r="AD39" s="7">
        <v>16.61902444153063</v>
      </c>
      <c r="AE39" s="7">
        <v>16.74453615142026</v>
      </c>
      <c r="AF39" s="7">
        <v>17.145740783322609</v>
      </c>
      <c r="AG39" s="7">
        <v>18.069940917303551</v>
      </c>
      <c r="AH39" s="7">
        <v>17.897438873689062</v>
      </c>
      <c r="AI39" s="7">
        <v>18.186872955288489</v>
      </c>
      <c r="AJ39" s="7">
        <v>18.760419452286321</v>
      </c>
      <c r="AK39" s="7">
        <v>19.17954871108498</v>
      </c>
      <c r="AL39" s="7">
        <v>19.931291582166612</v>
      </c>
      <c r="AM39" s="7">
        <v>21.846348665360019</v>
      </c>
      <c r="AN39" s="7">
        <v>21.213695892621431</v>
      </c>
      <c r="AO39" s="7">
        <v>19.529733458780601</v>
      </c>
      <c r="AP39" s="7">
        <v>18.49837176880467</v>
      </c>
      <c r="AQ39" s="7">
        <v>17.95987774112773</v>
      </c>
      <c r="AR39" s="7">
        <v>19.284852547194681</v>
      </c>
      <c r="AS39" s="7">
        <v>18.686058984138398</v>
      </c>
      <c r="AT39" s="7">
        <v>19.011523819238491</v>
      </c>
      <c r="AU39" s="7">
        <v>19.260183607336341</v>
      </c>
      <c r="AV39" s="7">
        <v>19.378220968384351</v>
      </c>
      <c r="AW39" s="7">
        <v>20.040485026123491</v>
      </c>
      <c r="AX39" s="7">
        <v>20.664154836962169</v>
      </c>
      <c r="AY39" s="7">
        <v>21.83420206044433</v>
      </c>
      <c r="AZ39" s="7">
        <v>21.487802564555189</v>
      </c>
    </row>
    <row r="40" spans="1:52" ht="15" customHeight="1" x14ac:dyDescent="0.3">
      <c r="A40" s="3"/>
      <c r="B40" s="3" t="s">
        <v>3</v>
      </c>
      <c r="C40" s="7">
        <v>5.924240812042477</v>
      </c>
      <c r="D40" s="7">
        <v>5.9042422058790986</v>
      </c>
      <c r="E40" s="7">
        <v>6.0323792323874841</v>
      </c>
      <c r="F40" s="7">
        <v>6.0335376500965303</v>
      </c>
      <c r="G40" s="7">
        <v>5.9724101270436378</v>
      </c>
      <c r="H40" s="7">
        <v>6.1298317581883621</v>
      </c>
      <c r="I40" s="7">
        <v>7.2093922593812341</v>
      </c>
      <c r="J40" s="7">
        <v>5.230543864702117</v>
      </c>
      <c r="K40" s="7">
        <v>5.886478811631255</v>
      </c>
      <c r="L40" s="7">
        <v>6.2805197683856049</v>
      </c>
      <c r="M40" s="7">
        <v>6.4945064868038127</v>
      </c>
      <c r="N40" s="7">
        <v>5.7057900300661277</v>
      </c>
      <c r="O40" s="7">
        <v>5.7579050463819046</v>
      </c>
      <c r="P40" s="7">
        <v>6.1656311903835084</v>
      </c>
      <c r="Q40" s="7">
        <v>6.4573453201750626</v>
      </c>
      <c r="R40" s="7">
        <v>6.4426357049684189</v>
      </c>
      <c r="S40" s="7">
        <v>5.192859671629698</v>
      </c>
      <c r="T40" s="7">
        <v>5.5616494968287116</v>
      </c>
      <c r="U40" s="7">
        <v>6.1234015222594831</v>
      </c>
      <c r="V40" s="7">
        <v>6.4140456421356724</v>
      </c>
      <c r="W40" s="7">
        <v>6.5864491081683054</v>
      </c>
      <c r="X40" s="7">
        <v>7.4065697146920382</v>
      </c>
      <c r="Y40" s="7">
        <v>6.8793579495826673</v>
      </c>
      <c r="Z40" s="7">
        <v>7.7762383223434473</v>
      </c>
      <c r="AA40" s="7">
        <v>7.6377313004348757</v>
      </c>
      <c r="AB40" s="7">
        <v>8.6779334326486506</v>
      </c>
      <c r="AC40" s="7">
        <v>8.7449515134361491</v>
      </c>
      <c r="AD40" s="7">
        <v>8.96855522160212</v>
      </c>
      <c r="AE40" s="7">
        <v>9.2500165639863248</v>
      </c>
      <c r="AF40" s="7">
        <v>8.8157990132554751</v>
      </c>
      <c r="AG40" s="7">
        <v>9.0360648956254934</v>
      </c>
      <c r="AH40" s="7">
        <v>8.7353848230720974</v>
      </c>
      <c r="AI40" s="7">
        <v>9.0206296036007423</v>
      </c>
      <c r="AJ40" s="7">
        <v>8.556238046366019</v>
      </c>
      <c r="AK40" s="7">
        <v>8.6082335938926278</v>
      </c>
      <c r="AL40" s="7">
        <v>8.8514040006673795</v>
      </c>
      <c r="AM40" s="7">
        <v>10.39238515256557</v>
      </c>
      <c r="AN40" s="7">
        <v>12.147028030091899</v>
      </c>
      <c r="AO40" s="7">
        <v>12.477286400120599</v>
      </c>
      <c r="AP40" s="7">
        <v>11.744979471068209</v>
      </c>
      <c r="AQ40" s="7">
        <v>12.038963082664649</v>
      </c>
      <c r="AR40" s="7">
        <v>12.11452071461488</v>
      </c>
      <c r="AS40" s="7">
        <v>12.183098885774861</v>
      </c>
      <c r="AT40" s="7">
        <v>13.543178077529371</v>
      </c>
      <c r="AU40" s="7">
        <v>13.173023641962541</v>
      </c>
      <c r="AV40" s="7">
        <v>12.68987028276381</v>
      </c>
      <c r="AW40" s="7">
        <v>13.08567583977713</v>
      </c>
      <c r="AX40" s="7">
        <v>12.08497842724147</v>
      </c>
      <c r="AY40" s="7">
        <v>13.287550740201389</v>
      </c>
      <c r="AZ40" s="7">
        <v>14.484475490849499</v>
      </c>
    </row>
    <row r="41" spans="1:52" ht="15" customHeight="1" thickBot="1" x14ac:dyDescent="0.35">
      <c r="A41" s="10"/>
      <c r="B41" s="1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spans="1:52" ht="15" customHeight="1" x14ac:dyDescent="0.3">
      <c r="A42" s="9"/>
      <c r="B42" s="9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ht="14.4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</row>
    <row r="44" spans="1:52" ht="15" customHeight="1" x14ac:dyDescent="0.3">
      <c r="A44" s="1" t="s">
        <v>15</v>
      </c>
    </row>
    <row r="45" spans="1:52" ht="15" customHeight="1" x14ac:dyDescent="0.3">
      <c r="A45" s="1" t="s">
        <v>13</v>
      </c>
      <c r="C45" s="15">
        <f>C9</f>
        <v>2.5479968635289079</v>
      </c>
      <c r="D45" s="15">
        <f>D9</f>
        <v>2.9831850476064252</v>
      </c>
      <c r="E45" s="15">
        <f t="shared" ref="E45:AZ45" si="0">E9</f>
        <v>2.839145778881031</v>
      </c>
      <c r="F45" s="15">
        <f t="shared" si="0"/>
        <v>2.8652667027893348</v>
      </c>
      <c r="G45" s="15">
        <f t="shared" si="0"/>
        <v>3.058018650271126</v>
      </c>
      <c r="H45" s="15">
        <f t="shared" si="0"/>
        <v>3.349762021291752</v>
      </c>
      <c r="I45" s="15">
        <f t="shared" si="0"/>
        <v>3.7139705946005428</v>
      </c>
      <c r="J45" s="15">
        <f t="shared" si="0"/>
        <v>2.1912450784499811</v>
      </c>
      <c r="K45" s="15">
        <f t="shared" si="0"/>
        <v>2.7930603060739618</v>
      </c>
      <c r="L45" s="15">
        <f t="shared" si="0"/>
        <v>3.4767323550890392</v>
      </c>
      <c r="M45" s="15">
        <f t="shared" si="0"/>
        <v>3.554685734014404</v>
      </c>
      <c r="N45" s="15">
        <f t="shared" si="0"/>
        <v>3.3145340219850099</v>
      </c>
      <c r="O45" s="15">
        <f t="shared" si="0"/>
        <v>2.5003025507735899</v>
      </c>
      <c r="P45" s="15">
        <f t="shared" si="0"/>
        <v>3.3791304758715901</v>
      </c>
      <c r="Q45" s="15">
        <f t="shared" si="0"/>
        <v>3.397746216529403</v>
      </c>
      <c r="R45" s="15">
        <f t="shared" si="0"/>
        <v>3.6115370496602628</v>
      </c>
      <c r="S45" s="15">
        <f t="shared" si="0"/>
        <v>3.131866133738741</v>
      </c>
      <c r="T45" s="15">
        <f t="shared" si="0"/>
        <v>2.5947050166626862</v>
      </c>
      <c r="U45" s="15">
        <f t="shared" si="0"/>
        <v>2.6777077575045469</v>
      </c>
      <c r="V45" s="15">
        <f t="shared" si="0"/>
        <v>2.8652795066400749</v>
      </c>
      <c r="W45" s="15">
        <f t="shared" si="0"/>
        <v>2.7577305693080532</v>
      </c>
      <c r="X45" s="15">
        <f t="shared" si="0"/>
        <v>3.1285659200902369</v>
      </c>
      <c r="Y45" s="15">
        <f t="shared" si="0"/>
        <v>2.744410529662249</v>
      </c>
      <c r="Z45" s="15">
        <f t="shared" si="0"/>
        <v>3.109350410870579</v>
      </c>
      <c r="AA45" s="15">
        <f t="shared" si="0"/>
        <v>2.8778637303367298</v>
      </c>
      <c r="AB45" s="15">
        <f t="shared" si="0"/>
        <v>2.853660339199044</v>
      </c>
      <c r="AC45" s="15">
        <f t="shared" si="0"/>
        <v>3.106791586628296</v>
      </c>
      <c r="AD45" s="15">
        <f t="shared" si="0"/>
        <v>3.3655075987006282</v>
      </c>
      <c r="AE45" s="15">
        <f t="shared" si="0"/>
        <v>3.2361250589759711</v>
      </c>
      <c r="AF45" s="15">
        <f t="shared" si="0"/>
        <v>3.225219416744463</v>
      </c>
      <c r="AG45" s="15">
        <f t="shared" si="0"/>
        <v>3.253535778358851</v>
      </c>
      <c r="AH45" s="15">
        <f t="shared" si="0"/>
        <v>3.295796022375967</v>
      </c>
      <c r="AI45" s="15">
        <f t="shared" si="0"/>
        <v>3.5372744772053082</v>
      </c>
      <c r="AJ45" s="15">
        <f t="shared" si="0"/>
        <v>3.2299505773304449</v>
      </c>
      <c r="AK45" s="15">
        <f t="shared" si="0"/>
        <v>3.578385561177746</v>
      </c>
      <c r="AL45" s="15">
        <f t="shared" si="0"/>
        <v>3.395470992821457</v>
      </c>
      <c r="AM45" s="15">
        <f t="shared" si="0"/>
        <v>3.5395469021620758</v>
      </c>
      <c r="AN45" s="15">
        <f t="shared" si="0"/>
        <v>3.5484359183176859</v>
      </c>
      <c r="AO45" s="15">
        <f t="shared" si="0"/>
        <v>3.8851774665947452</v>
      </c>
      <c r="AP45" s="15">
        <f t="shared" si="0"/>
        <v>3.7846267783054688</v>
      </c>
      <c r="AQ45" s="15">
        <f t="shared" si="0"/>
        <v>3.7891221499999999</v>
      </c>
      <c r="AR45" s="15">
        <f t="shared" si="0"/>
        <v>4.0059467799999986</v>
      </c>
      <c r="AS45" s="15">
        <f t="shared" si="0"/>
        <v>3.428232903333333</v>
      </c>
      <c r="AT45" s="15">
        <f t="shared" si="0"/>
        <v>4.0627604966666668</v>
      </c>
      <c r="AU45" s="15">
        <f t="shared" si="0"/>
        <v>3.5767683233333321</v>
      </c>
      <c r="AV45" s="15">
        <f t="shared" si="0"/>
        <v>3.3477481400000002</v>
      </c>
      <c r="AW45" s="15">
        <f t="shared" si="0"/>
        <v>3.643543896666666</v>
      </c>
      <c r="AX45" s="15">
        <f t="shared" si="0"/>
        <v>3.8482683066666659</v>
      </c>
      <c r="AY45" s="15">
        <f t="shared" si="0"/>
        <v>3.8873925933333329</v>
      </c>
      <c r="AZ45" s="15">
        <f t="shared" si="0"/>
        <v>4.4100284066666662</v>
      </c>
    </row>
    <row r="46" spans="1:52" ht="15" customHeight="1" x14ac:dyDescent="0.3">
      <c r="A46" s="1" t="s">
        <v>14</v>
      </c>
      <c r="C46" s="15">
        <f>C45+C15</f>
        <v>3.9427593480547811</v>
      </c>
      <c r="D46" s="15">
        <f>D45+D15</f>
        <v>4.6482513476415104</v>
      </c>
      <c r="E46" s="15">
        <f t="shared" ref="E46:AZ46" si="1">E45+E15</f>
        <v>4.3747393232569305</v>
      </c>
      <c r="F46" s="15">
        <f t="shared" si="1"/>
        <v>4.6361428191978868</v>
      </c>
      <c r="G46" s="15">
        <f t="shared" si="1"/>
        <v>5.0213409611446487</v>
      </c>
      <c r="H46" s="15">
        <f t="shared" si="1"/>
        <v>5.0970718308387895</v>
      </c>
      <c r="I46" s="15">
        <f t="shared" si="1"/>
        <v>6.0126739207397382</v>
      </c>
      <c r="J46" s="15">
        <f t="shared" si="1"/>
        <v>4.3177190111335975</v>
      </c>
      <c r="K46" s="15">
        <f t="shared" si="1"/>
        <v>4.787143160806334</v>
      </c>
      <c r="L46" s="15">
        <f t="shared" si="1"/>
        <v>5.2367944882410935</v>
      </c>
      <c r="M46" s="15">
        <f t="shared" si="1"/>
        <v>5.0134265517961252</v>
      </c>
      <c r="N46" s="15">
        <f t="shared" si="1"/>
        <v>3.8812712137083412</v>
      </c>
      <c r="O46" s="15">
        <f t="shared" si="1"/>
        <v>4.2025962291363728</v>
      </c>
      <c r="P46" s="15">
        <f t="shared" si="1"/>
        <v>4.7462719599382517</v>
      </c>
      <c r="Q46" s="15">
        <f t="shared" si="1"/>
        <v>4.8060400899526332</v>
      </c>
      <c r="R46" s="15">
        <f t="shared" si="1"/>
        <v>4.8832442722208338</v>
      </c>
      <c r="S46" s="15">
        <f t="shared" si="1"/>
        <v>4.1832032770947887</v>
      </c>
      <c r="T46" s="15">
        <f t="shared" si="1"/>
        <v>4.1096983074463092</v>
      </c>
      <c r="U46" s="15">
        <f t="shared" si="1"/>
        <v>4.4453806081800282</v>
      </c>
      <c r="V46" s="15">
        <f t="shared" si="1"/>
        <v>4.4985421439691997</v>
      </c>
      <c r="W46" s="15">
        <f t="shared" si="1"/>
        <v>4.4460323398018229</v>
      </c>
      <c r="X46" s="15">
        <f t="shared" si="1"/>
        <v>5.0379383825692541</v>
      </c>
      <c r="Y46" s="15">
        <f t="shared" si="1"/>
        <v>4.3438286795536118</v>
      </c>
      <c r="Z46" s="15">
        <f t="shared" si="1"/>
        <v>4.8216079092479482</v>
      </c>
      <c r="AA46" s="15">
        <f t="shared" si="1"/>
        <v>4.7893919327693109</v>
      </c>
      <c r="AB46" s="15">
        <f t="shared" si="1"/>
        <v>4.7194012397176017</v>
      </c>
      <c r="AC46" s="15">
        <f t="shared" si="1"/>
        <v>5.129286567102068</v>
      </c>
      <c r="AD46" s="15">
        <f t="shared" si="1"/>
        <v>5.5713655280602268</v>
      </c>
      <c r="AE46" s="15">
        <f t="shared" si="1"/>
        <v>5.432052181913674</v>
      </c>
      <c r="AF46" s="15">
        <f t="shared" si="1"/>
        <v>5.452773380370374</v>
      </c>
      <c r="AG46" s="15">
        <f t="shared" si="1"/>
        <v>5.3580302936249407</v>
      </c>
      <c r="AH46" s="15">
        <f t="shared" si="1"/>
        <v>5.5771119733200365</v>
      </c>
      <c r="AI46" s="15">
        <f t="shared" si="1"/>
        <v>6.1362439016485038</v>
      </c>
      <c r="AJ46" s="15">
        <f t="shared" si="1"/>
        <v>5.4144280714108834</v>
      </c>
      <c r="AK46" s="15">
        <f t="shared" si="1"/>
        <v>6.0384096372416671</v>
      </c>
      <c r="AL46" s="15">
        <f t="shared" si="1"/>
        <v>5.7114132923649752</v>
      </c>
      <c r="AM46" s="15">
        <f t="shared" si="1"/>
        <v>5.7929465038067391</v>
      </c>
      <c r="AN46" s="15">
        <f t="shared" si="1"/>
        <v>5.8195598652238889</v>
      </c>
      <c r="AO46" s="15">
        <f t="shared" si="1"/>
        <v>6.3056729275641068</v>
      </c>
      <c r="AP46" s="15">
        <f t="shared" si="1"/>
        <v>6.1526933673910573</v>
      </c>
      <c r="AQ46" s="15">
        <f t="shared" si="1"/>
        <v>6.2138253099999998</v>
      </c>
      <c r="AR46" s="15">
        <f t="shared" si="1"/>
        <v>6.6055649366666653</v>
      </c>
      <c r="AS46" s="15">
        <f t="shared" si="1"/>
        <v>5.7491150566666658</v>
      </c>
      <c r="AT46" s="15">
        <f t="shared" si="1"/>
        <v>6.7561528099999997</v>
      </c>
      <c r="AU46" s="15">
        <f t="shared" si="1"/>
        <v>6.0819546699999991</v>
      </c>
      <c r="AV46" s="15">
        <f t="shared" si="1"/>
        <v>5.7491617333333327</v>
      </c>
      <c r="AW46" s="15">
        <f t="shared" si="1"/>
        <v>6.2640001599999984</v>
      </c>
      <c r="AX46" s="15">
        <f t="shared" si="1"/>
        <v>6.5459066933333325</v>
      </c>
      <c r="AY46" s="15">
        <f t="shared" si="1"/>
        <v>6.6589647299999992</v>
      </c>
      <c r="AZ46" s="15">
        <f t="shared" si="1"/>
        <v>7.4900322566666659</v>
      </c>
    </row>
    <row r="47" spans="1:52" ht="15" customHeight="1" x14ac:dyDescent="0.3">
      <c r="A47" s="1" t="s">
        <v>16</v>
      </c>
      <c r="C47" s="15">
        <f>C46+C21</f>
        <v>15.82798266802094</v>
      </c>
      <c r="D47" s="15">
        <f>D46+D21</f>
        <v>16.514516125110859</v>
      </c>
      <c r="E47" s="15">
        <f t="shared" ref="E47:AZ47" si="2">E46+E21</f>
        <v>16.328068327624891</v>
      </c>
      <c r="F47" s="15">
        <f t="shared" si="2"/>
        <v>17.758750922388817</v>
      </c>
      <c r="G47" s="15">
        <f t="shared" si="2"/>
        <v>18.384933814800959</v>
      </c>
      <c r="H47" s="15">
        <f t="shared" si="2"/>
        <v>18.08003593221428</v>
      </c>
      <c r="I47" s="15">
        <f t="shared" si="2"/>
        <v>19.489296093881098</v>
      </c>
      <c r="J47" s="15">
        <f t="shared" si="2"/>
        <v>17.344754958253578</v>
      </c>
      <c r="K47" s="15">
        <f t="shared" si="2"/>
        <v>17.388618901370066</v>
      </c>
      <c r="L47" s="15">
        <f t="shared" si="2"/>
        <v>17.615471637329073</v>
      </c>
      <c r="M47" s="15">
        <f t="shared" si="2"/>
        <v>15.921566518472556</v>
      </c>
      <c r="N47" s="15">
        <f t="shared" si="2"/>
        <v>14.003137150949062</v>
      </c>
      <c r="O47" s="15">
        <f t="shared" si="2"/>
        <v>12.498545465749036</v>
      </c>
      <c r="P47" s="15">
        <f t="shared" si="2"/>
        <v>13.069604611517285</v>
      </c>
      <c r="Q47" s="15">
        <f t="shared" si="2"/>
        <v>14.259434733520299</v>
      </c>
      <c r="R47" s="15">
        <f t="shared" si="2"/>
        <v>13.220393516323472</v>
      </c>
      <c r="S47" s="15">
        <f t="shared" si="2"/>
        <v>10.944247951967348</v>
      </c>
      <c r="T47" s="15">
        <f t="shared" si="2"/>
        <v>9.3225496387748912</v>
      </c>
      <c r="U47" s="15">
        <f t="shared" si="2"/>
        <v>13.417677636238739</v>
      </c>
      <c r="V47" s="15">
        <f t="shared" si="2"/>
        <v>13.71594601752766</v>
      </c>
      <c r="W47" s="15">
        <f t="shared" si="2"/>
        <v>14.105133334178033</v>
      </c>
      <c r="X47" s="15">
        <f t="shared" si="2"/>
        <v>14.086795058864837</v>
      </c>
      <c r="Y47" s="15">
        <f t="shared" si="2"/>
        <v>13.269285157270234</v>
      </c>
      <c r="Z47" s="15">
        <f t="shared" si="2"/>
        <v>13.933120650076098</v>
      </c>
      <c r="AA47" s="15">
        <f t="shared" si="2"/>
        <v>13.886181241164008</v>
      </c>
      <c r="AB47" s="15">
        <f t="shared" si="2"/>
        <v>14.946082183765142</v>
      </c>
      <c r="AC47" s="15">
        <f t="shared" si="2"/>
        <v>14.830776205841673</v>
      </c>
      <c r="AD47" s="15">
        <f t="shared" si="2"/>
        <v>15.592612870277407</v>
      </c>
      <c r="AE47" s="15">
        <f t="shared" si="2"/>
        <v>16.851963987249114</v>
      </c>
      <c r="AF47" s="15">
        <f t="shared" si="2"/>
        <v>14.506238428521872</v>
      </c>
      <c r="AG47" s="15">
        <f t="shared" si="2"/>
        <v>15.88104331568236</v>
      </c>
      <c r="AH47" s="15">
        <f t="shared" si="2"/>
        <v>14.927267643058142</v>
      </c>
      <c r="AI47" s="15">
        <f t="shared" si="2"/>
        <v>12.425317700746675</v>
      </c>
      <c r="AJ47" s="15">
        <f t="shared" si="2"/>
        <v>11.960014754289947</v>
      </c>
      <c r="AK47" s="15">
        <f t="shared" si="2"/>
        <v>13.787863366940025</v>
      </c>
      <c r="AL47" s="15">
        <f t="shared" si="2"/>
        <v>14.617100661807676</v>
      </c>
      <c r="AM47" s="15">
        <f t="shared" si="2"/>
        <v>13.682605850666015</v>
      </c>
      <c r="AN47" s="15">
        <f t="shared" si="2"/>
        <v>13.906791805675168</v>
      </c>
      <c r="AO47" s="15">
        <f t="shared" si="2"/>
        <v>14.019449850855256</v>
      </c>
      <c r="AP47" s="15">
        <f t="shared" si="2"/>
        <v>12.846324332447679</v>
      </c>
      <c r="AQ47" s="15">
        <f t="shared" si="2"/>
        <v>13.184779933792385</v>
      </c>
      <c r="AR47" s="15">
        <f t="shared" si="2"/>
        <v>13.753701995142901</v>
      </c>
      <c r="AS47" s="15">
        <f t="shared" si="2"/>
        <v>13.432547139913261</v>
      </c>
      <c r="AT47" s="15">
        <f t="shared" si="2"/>
        <v>14.871885500101193</v>
      </c>
      <c r="AU47" s="15">
        <f t="shared" si="2"/>
        <v>14.044729779298883</v>
      </c>
      <c r="AV47" s="15">
        <f t="shared" si="2"/>
        <v>13.48615557114816</v>
      </c>
      <c r="AW47" s="15">
        <f t="shared" si="2"/>
        <v>13.80709740256729</v>
      </c>
      <c r="AX47" s="15">
        <f t="shared" si="2"/>
        <v>13.919722920870296</v>
      </c>
      <c r="AY47" s="15">
        <f t="shared" si="2"/>
        <v>13.794104223979058</v>
      </c>
      <c r="AZ47" s="15">
        <f t="shared" si="2"/>
        <v>14.583737842071363</v>
      </c>
    </row>
    <row r="48" spans="1:52" ht="15" customHeight="1" x14ac:dyDescent="0.3">
      <c r="A48" s="1" t="s">
        <v>18</v>
      </c>
      <c r="C48" s="15">
        <f>C47+C33</f>
        <v>17.867337497445298</v>
      </c>
      <c r="D48" s="15">
        <f>D47+D33</f>
        <v>18.496052424842031</v>
      </c>
      <c r="E48" s="15">
        <f t="shared" ref="E48:AZ48" si="3">E47+E33</f>
        <v>18.43141125731859</v>
      </c>
      <c r="F48" s="15">
        <f t="shared" si="3"/>
        <v>20.425265885420611</v>
      </c>
      <c r="G48" s="15">
        <f t="shared" si="3"/>
        <v>21.588834385521569</v>
      </c>
      <c r="H48" s="15">
        <f t="shared" si="3"/>
        <v>22.865169531865426</v>
      </c>
      <c r="I48" s="15">
        <f t="shared" si="3"/>
        <v>22.463866446551677</v>
      </c>
      <c r="J48" s="15">
        <f t="shared" si="3"/>
        <v>23.309939804780313</v>
      </c>
      <c r="K48" s="15">
        <f t="shared" si="3"/>
        <v>24.827575917701662</v>
      </c>
      <c r="L48" s="15">
        <f t="shared" si="3"/>
        <v>27.276996110690277</v>
      </c>
      <c r="M48" s="15">
        <f t="shared" si="3"/>
        <v>26.899029595670736</v>
      </c>
      <c r="N48" s="15">
        <f t="shared" si="3"/>
        <v>24.993047300221143</v>
      </c>
      <c r="O48" s="15">
        <f t="shared" si="3"/>
        <v>23.535515757347248</v>
      </c>
      <c r="P48" s="15">
        <f t="shared" si="3"/>
        <v>24.525965243324386</v>
      </c>
      <c r="Q48" s="15">
        <f t="shared" si="3"/>
        <v>26.715232372379802</v>
      </c>
      <c r="R48" s="15">
        <f t="shared" si="3"/>
        <v>27.469577956963924</v>
      </c>
      <c r="S48" s="15">
        <f t="shared" si="3"/>
        <v>25.777864176027066</v>
      </c>
      <c r="T48" s="15">
        <f t="shared" si="3"/>
        <v>34.11522112201515</v>
      </c>
      <c r="U48" s="15">
        <f t="shared" si="3"/>
        <v>40.889574973400016</v>
      </c>
      <c r="V48" s="15">
        <f t="shared" si="3"/>
        <v>42.077359917489801</v>
      </c>
      <c r="W48" s="15">
        <f t="shared" si="3"/>
        <v>43.862569479398275</v>
      </c>
      <c r="X48" s="15">
        <f t="shared" si="3"/>
        <v>42.368491621317027</v>
      </c>
      <c r="Y48" s="15">
        <f t="shared" si="3"/>
        <v>43.761593224310651</v>
      </c>
      <c r="Z48" s="15">
        <f t="shared" si="3"/>
        <v>45.069013961333269</v>
      </c>
      <c r="AA48" s="15">
        <f t="shared" si="3"/>
        <v>45.933251992558041</v>
      </c>
      <c r="AB48" s="15">
        <f t="shared" si="3"/>
        <v>45.114207088465335</v>
      </c>
      <c r="AC48" s="15">
        <f t="shared" si="3"/>
        <v>45.283601641644466</v>
      </c>
      <c r="AD48" s="15">
        <f t="shared" si="3"/>
        <v>47.026267061918645</v>
      </c>
      <c r="AE48" s="15">
        <f t="shared" si="3"/>
        <v>49.228648565652186</v>
      </c>
      <c r="AF48" s="15">
        <f t="shared" si="3"/>
        <v>47.624853129873131</v>
      </c>
      <c r="AG48" s="15">
        <f t="shared" si="3"/>
        <v>49.629027738388174</v>
      </c>
      <c r="AH48" s="15">
        <f t="shared" si="3"/>
        <v>48.122034588263737</v>
      </c>
      <c r="AI48" s="15">
        <f t="shared" si="3"/>
        <v>46.925490734516352</v>
      </c>
      <c r="AJ48" s="15">
        <f t="shared" si="3"/>
        <v>47.522445968470834</v>
      </c>
      <c r="AK48" s="15">
        <f t="shared" si="3"/>
        <v>49.38585080591254</v>
      </c>
      <c r="AL48" s="15">
        <f t="shared" si="3"/>
        <v>50.846434386606127</v>
      </c>
      <c r="AM48" s="15">
        <f t="shared" si="3"/>
        <v>50.293489959242663</v>
      </c>
      <c r="AN48" s="15">
        <f t="shared" si="3"/>
        <v>52.381097456382207</v>
      </c>
      <c r="AO48" s="15">
        <f t="shared" si="3"/>
        <v>53.034601013877392</v>
      </c>
      <c r="AP48" s="15">
        <f t="shared" si="3"/>
        <v>48.93130794904804</v>
      </c>
      <c r="AQ48" s="15">
        <f t="shared" si="3"/>
        <v>48.325930410459044</v>
      </c>
      <c r="AR48" s="15">
        <f t="shared" si="3"/>
        <v>47.741292555142905</v>
      </c>
      <c r="AS48" s="15">
        <f t="shared" si="3"/>
        <v>45.529637036579921</v>
      </c>
      <c r="AT48" s="15">
        <f t="shared" si="3"/>
        <v>50.126697546767851</v>
      </c>
      <c r="AU48" s="15">
        <f t="shared" si="3"/>
        <v>48.787852515965554</v>
      </c>
      <c r="AV48" s="15">
        <f t="shared" si="3"/>
        <v>46.698259001148159</v>
      </c>
      <c r="AW48" s="15">
        <f t="shared" si="3"/>
        <v>41.541532702567295</v>
      </c>
      <c r="AX48" s="15">
        <f t="shared" si="3"/>
        <v>41.403245874203627</v>
      </c>
      <c r="AY48" s="15">
        <f t="shared" si="3"/>
        <v>42.459229797312389</v>
      </c>
      <c r="AZ48" s="15">
        <f t="shared" si="3"/>
        <v>43.029374585404696</v>
      </c>
    </row>
    <row r="49" spans="1:53" ht="15" customHeight="1" x14ac:dyDescent="0.3">
      <c r="A49" s="1" t="s">
        <v>17</v>
      </c>
      <c r="C49" s="15">
        <f>C48+C27</f>
        <v>24.39091743044132</v>
      </c>
      <c r="D49" s="15">
        <f>D48+D27</f>
        <v>25.509712961140373</v>
      </c>
      <c r="E49" s="15">
        <f t="shared" ref="E49:AZ49" si="4">E48+E27</f>
        <v>25.778045165879423</v>
      </c>
      <c r="F49" s="15">
        <f t="shared" si="4"/>
        <v>28.242045831262274</v>
      </c>
      <c r="G49" s="15">
        <f t="shared" si="4"/>
        <v>29.612246990184381</v>
      </c>
      <c r="H49" s="15">
        <f t="shared" si="4"/>
        <v>31.000103285762414</v>
      </c>
      <c r="I49" s="15">
        <f t="shared" si="4"/>
        <v>30.761217699822524</v>
      </c>
      <c r="J49" s="15">
        <f t="shared" si="4"/>
        <v>31.968490326140362</v>
      </c>
      <c r="K49" s="15">
        <f t="shared" si="4"/>
        <v>34.104059894707085</v>
      </c>
      <c r="L49" s="15">
        <f t="shared" si="4"/>
        <v>36.681382559085293</v>
      </c>
      <c r="M49" s="15">
        <f t="shared" si="4"/>
        <v>35.945886128409086</v>
      </c>
      <c r="N49" s="15">
        <f t="shared" si="4"/>
        <v>33.75378249454559</v>
      </c>
      <c r="O49" s="15">
        <f t="shared" si="4"/>
        <v>32.216148696023865</v>
      </c>
      <c r="P49" s="15">
        <f t="shared" si="4"/>
        <v>33.503129294194061</v>
      </c>
      <c r="Q49" s="15">
        <f t="shared" si="4"/>
        <v>35.833896912521084</v>
      </c>
      <c r="R49" s="15">
        <f t="shared" si="4"/>
        <v>36.8745110764185</v>
      </c>
      <c r="S49" s="15">
        <f t="shared" si="4"/>
        <v>35.887306026821676</v>
      </c>
      <c r="T49" s="15">
        <f t="shared" si="4"/>
        <v>44.532371044023698</v>
      </c>
      <c r="U49" s="15">
        <f t="shared" si="4"/>
        <v>51.651357458085485</v>
      </c>
      <c r="V49" s="15">
        <f t="shared" si="4"/>
        <v>52.262218614261791</v>
      </c>
      <c r="W49" s="15">
        <f t="shared" si="4"/>
        <v>54.469135170692397</v>
      </c>
      <c r="X49" s="15">
        <f t="shared" si="4"/>
        <v>53.396824051147334</v>
      </c>
      <c r="Y49" s="15">
        <f t="shared" si="4"/>
        <v>55.004929991946938</v>
      </c>
      <c r="Z49" s="15">
        <f t="shared" si="4"/>
        <v>56.706225830011036</v>
      </c>
      <c r="AA49" s="15">
        <f t="shared" si="4"/>
        <v>57.771474591244598</v>
      </c>
      <c r="AB49" s="15">
        <f t="shared" si="4"/>
        <v>57.992371115515354</v>
      </c>
      <c r="AC49" s="15">
        <f t="shared" si="4"/>
        <v>58.801708474952633</v>
      </c>
      <c r="AD49" s="15">
        <f t="shared" si="4"/>
        <v>61.128616234802863</v>
      </c>
      <c r="AE49" s="15">
        <f t="shared" si="4"/>
        <v>63.571332405078337</v>
      </c>
      <c r="AF49" s="15">
        <f t="shared" si="4"/>
        <v>62.452415544323742</v>
      </c>
      <c r="AG49" s="15">
        <f t="shared" si="4"/>
        <v>65.40250099325786</v>
      </c>
      <c r="AH49" s="15">
        <f t="shared" si="4"/>
        <v>63.184807238839348</v>
      </c>
      <c r="AI49" s="15">
        <f t="shared" si="4"/>
        <v>62.563158181855464</v>
      </c>
      <c r="AJ49" s="15">
        <f t="shared" si="4"/>
        <v>63.544226211076705</v>
      </c>
      <c r="AK49" s="15">
        <f t="shared" si="4"/>
        <v>65.957742367276765</v>
      </c>
      <c r="AL49" s="15">
        <f t="shared" si="4"/>
        <v>67.524329955819923</v>
      </c>
      <c r="AM49" s="15">
        <f t="shared" si="4"/>
        <v>68.7550031883016</v>
      </c>
      <c r="AN49" s="15">
        <f t="shared" si="4"/>
        <v>70.704388600027556</v>
      </c>
      <c r="AO49" s="15">
        <f t="shared" si="4"/>
        <v>69.78539607895668</v>
      </c>
      <c r="AP49" s="15">
        <f t="shared" si="4"/>
        <v>65.082464445950734</v>
      </c>
      <c r="AQ49" s="15">
        <f t="shared" si="4"/>
        <v>64.005394027125718</v>
      </c>
      <c r="AR49" s="15">
        <f t="shared" si="4"/>
        <v>64.456839535142905</v>
      </c>
      <c r="AS49" s="15">
        <f t="shared" si="4"/>
        <v>61.636728549913251</v>
      </c>
      <c r="AT49" s="15">
        <f t="shared" si="4"/>
        <v>66.478611476767838</v>
      </c>
      <c r="AU49" s="15">
        <f t="shared" si="4"/>
        <v>65.278893529298884</v>
      </c>
      <c r="AV49" s="15">
        <f t="shared" si="4"/>
        <v>63.613021591148154</v>
      </c>
      <c r="AW49" s="15">
        <f t="shared" si="4"/>
        <v>58.830091095900634</v>
      </c>
      <c r="AX49" s="15">
        <f t="shared" si="4"/>
        <v>59.027961224203622</v>
      </c>
      <c r="AY49" s="15">
        <f t="shared" si="4"/>
        <v>61.248716227312386</v>
      </c>
      <c r="AZ49" s="15">
        <f t="shared" si="4"/>
        <v>61.503227308738026</v>
      </c>
    </row>
    <row r="51" spans="1:53" ht="15" customHeight="1" x14ac:dyDescent="0.3">
      <c r="A51" s="1" t="s">
        <v>19</v>
      </c>
      <c r="AS51" s="16">
        <v>55</v>
      </c>
      <c r="AT51" s="16"/>
      <c r="AU51" s="16"/>
      <c r="AV51" s="16">
        <v>46.013069999999999</v>
      </c>
      <c r="AW51" s="16">
        <v>35.173879999999997</v>
      </c>
      <c r="AX51" s="16">
        <v>36.790469999999999</v>
      </c>
      <c r="AY51" s="16">
        <v>31.0703</v>
      </c>
      <c r="AZ51" s="16">
        <v>29.212990000000001</v>
      </c>
      <c r="BA51" s="16">
        <v>23.808240000000001</v>
      </c>
    </row>
    <row r="52" spans="1:53" ht="15" customHeight="1" x14ac:dyDescent="0.3">
      <c r="A52" s="1" t="s">
        <v>20</v>
      </c>
      <c r="AS52" s="16">
        <f>AS51*24*365.25*84/1000000</f>
        <v>40.498919999999998</v>
      </c>
      <c r="AV52" s="16">
        <f t="shared" ref="AV52:BA52" si="5">AV51*24*365.25*84/1000000</f>
        <v>33.88144801608</v>
      </c>
      <c r="AW52" s="16">
        <f t="shared" si="5"/>
        <v>25.900075494719996</v>
      </c>
      <c r="AX52" s="16">
        <f t="shared" si="5"/>
        <v>27.090441841679997</v>
      </c>
      <c r="AY52" s="16">
        <f t="shared" si="5"/>
        <v>22.878428983199999</v>
      </c>
      <c r="AZ52" s="16">
        <f t="shared" si="5"/>
        <v>21.510809908559999</v>
      </c>
      <c r="BA52" s="16">
        <f t="shared" si="5"/>
        <v>17.53105467456</v>
      </c>
    </row>
    <row r="53" spans="1:53" ht="15" customHeight="1" x14ac:dyDescent="0.3">
      <c r="A53" s="1" t="s">
        <v>22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>
        <f>AS49+AS52</f>
        <v>102.13564854991324</v>
      </c>
      <c r="AV53" s="15">
        <f>AV49+AV52</f>
        <v>97.494469607228154</v>
      </c>
      <c r="AW53" s="15">
        <f>AW49+AW52</f>
        <v>84.730166590620627</v>
      </c>
      <c r="AX53" s="15">
        <f>AX49+AX52</f>
        <v>86.118403065883626</v>
      </c>
      <c r="AY53" s="15">
        <f>AY49+AY52</f>
        <v>84.127145210512381</v>
      </c>
      <c r="AZ53" s="15">
        <f>AZ49+AZ52</f>
        <v>83.014037217298025</v>
      </c>
      <c r="BA53" s="15"/>
    </row>
    <row r="54" spans="1:53" ht="15" customHeight="1" x14ac:dyDescent="0.3">
      <c r="A54" s="1" t="s">
        <v>23</v>
      </c>
      <c r="AQ54" s="15">
        <f>$AT$55*AQ4+$AT$56</f>
        <v>105.2297678450368</v>
      </c>
      <c r="AR54" s="15">
        <f>$AT$55*AR4+$AT$56</f>
        <v>103.68270819747477</v>
      </c>
      <c r="AS54" s="15">
        <f>AS53</f>
        <v>102.13564854991324</v>
      </c>
      <c r="AT54" s="15">
        <f>$AT$55*AT4+$AT$56</f>
        <v>100.5885889023516</v>
      </c>
      <c r="AU54" s="15">
        <f>$AT$55*AU4+$AT$56</f>
        <v>99.041529254789566</v>
      </c>
      <c r="AV54" s="15">
        <f>AV53</f>
        <v>97.494469607228154</v>
      </c>
    </row>
    <row r="55" spans="1:53" ht="15" customHeight="1" x14ac:dyDescent="0.3">
      <c r="AT55">
        <f>SLOPE((AS53:AV53),(AS4:AV4))</f>
        <v>-1.5470596475616958</v>
      </c>
    </row>
    <row r="56" spans="1:53" ht="15" customHeight="1" x14ac:dyDescent="0.3">
      <c r="AT56" s="2">
        <f>INTERCEPT(AS53:AV53,AS4:AV4)</f>
        <v>3214.8196594440451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Nakolan, Kevin</dc:creator>
  <cp:keywords/>
  <dc:description/>
  <cp:lastModifiedBy>Logan Mitchell</cp:lastModifiedBy>
  <dcterms:created xsi:type="dcterms:W3CDTF">2012-03-07T20:42:24Z</dcterms:created>
  <dcterms:modified xsi:type="dcterms:W3CDTF">2022-06-03T00:42:07Z</dcterms:modified>
  <cp:category/>
</cp:coreProperties>
</file>