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ogan\Documents\Waterloo Extracurriculars\UWRT\24V Multiphase Buck\"/>
    </mc:Choice>
  </mc:AlternateContent>
  <xr:revisionPtr revIDLastSave="0" documentId="13_ncr:1_{07055EE1-F4A7-4B78-849B-F20A85779E0A}" xr6:coauthVersionLast="47" xr6:coauthVersionMax="47" xr10:uidLastSave="{00000000-0000-0000-0000-000000000000}"/>
  <bookViews>
    <workbookView xWindow="-120" yWindow="-120" windowWidth="29040" windowHeight="17640" xr2:uid="{DC80CF5B-81FB-419D-8321-7CE35E30D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K10" i="1"/>
  <c r="O11" i="1"/>
  <c r="P34" i="1"/>
  <c r="O34" i="1"/>
  <c r="P23" i="1"/>
  <c r="P24" i="1"/>
  <c r="P25" i="1"/>
  <c r="P26" i="1"/>
  <c r="P27" i="1"/>
  <c r="P28" i="1"/>
  <c r="P29" i="1"/>
  <c r="P30" i="1"/>
  <c r="P31" i="1"/>
  <c r="P32" i="1"/>
  <c r="P33" i="1"/>
  <c r="P22" i="1"/>
  <c r="G19" i="1"/>
  <c r="F6" i="1"/>
  <c r="O33" i="1"/>
  <c r="O23" i="1"/>
  <c r="O24" i="1"/>
  <c r="O25" i="1"/>
  <c r="O26" i="1"/>
  <c r="O27" i="1"/>
  <c r="O28" i="1"/>
  <c r="O29" i="1"/>
  <c r="O30" i="1"/>
  <c r="O31" i="1"/>
  <c r="O32" i="1"/>
  <c r="O22" i="1"/>
  <c r="L24" i="1"/>
  <c r="K24" i="1"/>
  <c r="K23" i="1"/>
  <c r="K22" i="1"/>
  <c r="L25" i="1"/>
  <c r="L22" i="1"/>
  <c r="F51" i="1"/>
  <c r="F42" i="1"/>
  <c r="F44" i="1"/>
  <c r="F45" i="1"/>
  <c r="F46" i="1"/>
  <c r="F47" i="1"/>
  <c r="F48" i="1"/>
  <c r="F50" i="1"/>
  <c r="F52" i="1"/>
  <c r="F53" i="1"/>
  <c r="F66" i="1" s="1"/>
  <c r="F54" i="1"/>
  <c r="F56" i="1"/>
  <c r="F57" i="1"/>
  <c r="F58" i="1"/>
  <c r="F59" i="1"/>
  <c r="F60" i="1"/>
  <c r="F61" i="1"/>
  <c r="F62" i="1"/>
  <c r="F63" i="1"/>
  <c r="F64" i="1"/>
  <c r="F65" i="1"/>
  <c r="F17" i="1"/>
  <c r="F20" i="1"/>
  <c r="F39" i="1"/>
  <c r="G53" i="1"/>
  <c r="G51" i="1"/>
  <c r="G49" i="1"/>
  <c r="G41" i="1"/>
  <c r="G39" i="1"/>
  <c r="G37" i="1"/>
  <c r="G35" i="1"/>
  <c r="G33" i="1"/>
  <c r="G31" i="1"/>
  <c r="G29" i="1"/>
  <c r="G27" i="1"/>
  <c r="G25" i="1"/>
  <c r="G23" i="1"/>
  <c r="G21" i="1"/>
  <c r="G66" i="1"/>
  <c r="H19" i="1"/>
  <c r="H21" i="1"/>
  <c r="H23" i="1"/>
  <c r="H25" i="1"/>
  <c r="H66" i="1" s="1"/>
  <c r="H27" i="1"/>
  <c r="H29" i="1"/>
  <c r="H31" i="1"/>
  <c r="H33" i="1"/>
  <c r="H35" i="1"/>
  <c r="H37" i="1"/>
  <c r="H39" i="1"/>
  <c r="H41" i="1"/>
  <c r="H49" i="1"/>
  <c r="H51" i="1"/>
  <c r="H53" i="1"/>
  <c r="H6" i="1"/>
  <c r="H7" i="1"/>
  <c r="H8" i="1"/>
  <c r="H9" i="1"/>
  <c r="H10" i="1"/>
  <c r="H11" i="1"/>
  <c r="H12" i="1"/>
  <c r="H13" i="1"/>
  <c r="H14" i="1"/>
  <c r="H15" i="1"/>
  <c r="H16" i="1"/>
  <c r="H17" i="1"/>
  <c r="H5" i="1"/>
  <c r="L2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22" i="1"/>
  <c r="F21" i="1"/>
  <c r="F7" i="1"/>
  <c r="F8" i="1"/>
  <c r="F9" i="1"/>
  <c r="F10" i="1"/>
  <c r="F11" i="1"/>
  <c r="F12" i="1"/>
  <c r="F13" i="1"/>
  <c r="F14" i="1"/>
  <c r="F15" i="1"/>
  <c r="F16" i="1"/>
  <c r="K25" i="1" l="1"/>
</calcChain>
</file>

<file path=xl/sharedStrings.xml><?xml version="1.0" encoding="utf-8"?>
<sst xmlns="http://schemas.openxmlformats.org/spreadsheetml/2006/main" count="34" uniqueCount="22">
  <si>
    <t>Line Regulation</t>
  </si>
  <si>
    <t>Vi</t>
  </si>
  <si>
    <t>Vo</t>
  </si>
  <si>
    <t>Load Regulation</t>
  </si>
  <si>
    <t>Io</t>
  </si>
  <si>
    <t>Ii</t>
  </si>
  <si>
    <t>Efficiency</t>
  </si>
  <si>
    <t>Transient</t>
  </si>
  <si>
    <t>0.5 - 5</t>
  </si>
  <si>
    <t>0.5 - 7</t>
  </si>
  <si>
    <t>7 - 0.5</t>
  </si>
  <si>
    <t>5 - 0.5</t>
  </si>
  <si>
    <t>Ripple</t>
  </si>
  <si>
    <t>36-50.4</t>
  </si>
  <si>
    <t>Average</t>
  </si>
  <si>
    <t>Over Range</t>
  </si>
  <si>
    <t>AVG</t>
  </si>
  <si>
    <t>^Fix formula once table full</t>
  </si>
  <si>
    <t>pk-pk (mV)</t>
  </si>
  <si>
    <t>Change</t>
  </si>
  <si>
    <t>Recover Time (us)</t>
  </si>
  <si>
    <t>V Drop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</si>
</sst>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4" applyNumberFormat="0" applyAlignment="0" applyProtection="0"/>
    <xf numFmtId="0" fontId="2" fillId="3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1" xfId="0" applyFont="1" applyFill="1" applyBorder="1"/>
    <xf numFmtId="0" fontId="0" fillId="0" borderId="6" xfId="0" applyBorder="1"/>
    <xf numFmtId="0" fontId="0" fillId="0" borderId="7" xfId="0" applyBorder="1"/>
    <xf numFmtId="0" fontId="1" fillId="0" borderId="5" xfId="0" applyFont="1" applyBorder="1"/>
    <xf numFmtId="0" fontId="1" fillId="0" borderId="1" xfId="0" applyFont="1" applyBorder="1"/>
    <xf numFmtId="0" fontId="3" fillId="2" borderId="4" xfId="1"/>
    <xf numFmtId="0" fontId="2" fillId="3" borderId="3" xfId="2" applyBorder="1"/>
    <xf numFmtId="0" fontId="2" fillId="3" borderId="1" xfId="2" applyBorder="1"/>
    <xf numFmtId="0" fontId="0" fillId="0" borderId="0" xfId="0" applyBorder="1"/>
  </cellXfs>
  <cellStyles count="3">
    <cellStyle name="20% - Accent3" xfId="2" builtinId="3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63F5-6116-42E4-B45A-2EE99318E5D9}">
  <dimension ref="B2:P67"/>
  <sheetViews>
    <sheetView tabSelected="1" workbookViewId="0">
      <selection activeCell="W26" sqref="W26"/>
    </sheetView>
  </sheetViews>
  <sheetFormatPr defaultRowHeight="15" x14ac:dyDescent="0.25"/>
  <cols>
    <col min="6" max="6" width="14.28515625" bestFit="1" customWidth="1"/>
    <col min="7" max="7" width="14.7109375" bestFit="1" customWidth="1"/>
    <col min="10" max="10" width="9.28515625" bestFit="1" customWidth="1"/>
    <col min="11" max="11" width="14.85546875" bestFit="1" customWidth="1"/>
    <col min="12" max="12" width="17" bestFit="1" customWidth="1"/>
    <col min="15" max="15" width="10.85546875" bestFit="1" customWidth="1"/>
    <col min="16" max="16" width="11.140625" bestFit="1" customWidth="1"/>
  </cols>
  <sheetData>
    <row r="2" spans="2:15" x14ac:dyDescent="0.25">
      <c r="D2" t="s">
        <v>13</v>
      </c>
    </row>
    <row r="3" spans="2:15" x14ac:dyDescent="0.25">
      <c r="B3" s="1"/>
      <c r="C3" s="1"/>
      <c r="F3" t="s">
        <v>3</v>
      </c>
    </row>
    <row r="4" spans="2:15" ht="15.75" thickBot="1" x14ac:dyDescent="0.3">
      <c r="B4" s="4" t="s">
        <v>1</v>
      </c>
      <c r="C4" s="4" t="s">
        <v>5</v>
      </c>
      <c r="D4" s="4" t="s">
        <v>2</v>
      </c>
      <c r="E4" s="4" t="s">
        <v>4</v>
      </c>
      <c r="F4" s="5" t="s">
        <v>0</v>
      </c>
      <c r="G4" s="5" t="s">
        <v>3</v>
      </c>
      <c r="H4" s="5" t="s">
        <v>6</v>
      </c>
      <c r="J4" s="9" t="s">
        <v>7</v>
      </c>
      <c r="K4" s="7"/>
      <c r="L4" s="8"/>
      <c r="N4" s="9" t="s">
        <v>12</v>
      </c>
      <c r="O4" s="8"/>
    </row>
    <row r="5" spans="2:15" x14ac:dyDescent="0.25">
      <c r="B5" s="12">
        <v>25</v>
      </c>
      <c r="C5" s="12">
        <v>0.06</v>
      </c>
      <c r="D5" s="12">
        <v>23.844999999999999</v>
      </c>
      <c r="E5" s="12">
        <v>0</v>
      </c>
      <c r="F5" s="12"/>
      <c r="G5" s="12"/>
      <c r="H5" s="12">
        <f>(E5*D5)/(C5*B5)*100</f>
        <v>0</v>
      </c>
      <c r="J5" s="10" t="s">
        <v>19</v>
      </c>
      <c r="K5" s="10" t="s">
        <v>21</v>
      </c>
      <c r="L5" s="10" t="s">
        <v>20</v>
      </c>
      <c r="N5" s="10" t="s">
        <v>4</v>
      </c>
      <c r="O5" s="10" t="s">
        <v>18</v>
      </c>
    </row>
    <row r="6" spans="2:15" x14ac:dyDescent="0.25">
      <c r="B6" s="13">
        <v>30</v>
      </c>
      <c r="C6" s="12">
        <v>4.9000000000000002E-2</v>
      </c>
      <c r="D6" s="13">
        <v>23.836400000000001</v>
      </c>
      <c r="E6" s="13">
        <v>0</v>
      </c>
      <c r="F6" s="13">
        <f>(D6-D5)/(B6-B5)*100</f>
        <v>-0.17199999999995441</v>
      </c>
      <c r="G6" s="13"/>
      <c r="H6" s="12">
        <f t="shared" ref="H6:H53" si="0">(E6*D6)/(C6*B6)*100</f>
        <v>0</v>
      </c>
      <c r="J6" s="6" t="s">
        <v>8</v>
      </c>
      <c r="K6" s="6">
        <v>0.8</v>
      </c>
      <c r="L6" s="6">
        <v>500</v>
      </c>
      <c r="N6" s="2">
        <v>0.5</v>
      </c>
      <c r="O6" s="2">
        <v>150</v>
      </c>
    </row>
    <row r="7" spans="2:15" x14ac:dyDescent="0.25">
      <c r="B7" s="13">
        <v>32</v>
      </c>
      <c r="C7" s="12">
        <v>4.7E-2</v>
      </c>
      <c r="D7" s="13">
        <v>23.837</v>
      </c>
      <c r="E7" s="13">
        <v>0</v>
      </c>
      <c r="F7" s="13">
        <f t="shared" ref="F7:F17" si="1">(D7-D6)/(B7-B6)*100</f>
        <v>2.9999999999930083E-2</v>
      </c>
      <c r="G7" s="13"/>
      <c r="H7" s="12">
        <f t="shared" si="0"/>
        <v>0</v>
      </c>
      <c r="J7" s="2" t="s">
        <v>9</v>
      </c>
      <c r="K7" s="2">
        <v>0.9</v>
      </c>
      <c r="L7" s="2">
        <v>600</v>
      </c>
      <c r="N7" s="2">
        <v>2</v>
      </c>
      <c r="O7" s="2">
        <v>300</v>
      </c>
    </row>
    <row r="8" spans="2:15" x14ac:dyDescent="0.25">
      <c r="B8" s="13">
        <v>34</v>
      </c>
      <c r="C8" s="12">
        <v>4.5999999999999999E-2</v>
      </c>
      <c r="D8" s="13">
        <v>23.835999999999999</v>
      </c>
      <c r="E8" s="13">
        <v>0</v>
      </c>
      <c r="F8" s="13">
        <f t="shared" si="1"/>
        <v>-5.0000000000061107E-2</v>
      </c>
      <c r="G8" s="13"/>
      <c r="H8" s="12">
        <f t="shared" si="0"/>
        <v>0</v>
      </c>
      <c r="J8" s="2" t="s">
        <v>10</v>
      </c>
      <c r="K8" s="2">
        <v>0.5</v>
      </c>
      <c r="L8" s="2">
        <v>400</v>
      </c>
      <c r="N8" s="2">
        <v>4</v>
      </c>
      <c r="O8" s="2">
        <v>400</v>
      </c>
    </row>
    <row r="9" spans="2:15" x14ac:dyDescent="0.25">
      <c r="B9" s="13">
        <v>36</v>
      </c>
      <c r="C9" s="12">
        <v>4.2000000000000003E-2</v>
      </c>
      <c r="D9" s="13">
        <v>23.837</v>
      </c>
      <c r="E9" s="13">
        <v>0</v>
      </c>
      <c r="F9" s="13">
        <f t="shared" si="1"/>
        <v>5.0000000000061107E-2</v>
      </c>
      <c r="G9" s="13"/>
      <c r="H9" s="12">
        <f t="shared" si="0"/>
        <v>0</v>
      </c>
      <c r="J9" s="2" t="s">
        <v>11</v>
      </c>
      <c r="K9" s="2">
        <v>0.3</v>
      </c>
      <c r="L9" s="2">
        <v>400</v>
      </c>
      <c r="N9" s="2">
        <v>6</v>
      </c>
      <c r="O9" s="2">
        <v>400</v>
      </c>
    </row>
    <row r="10" spans="2:15" x14ac:dyDescent="0.25">
      <c r="B10" s="13">
        <v>38</v>
      </c>
      <c r="C10" s="12">
        <v>4.1000000000000002E-2</v>
      </c>
      <c r="D10" s="13">
        <v>23.837</v>
      </c>
      <c r="E10" s="13">
        <v>0</v>
      </c>
      <c r="F10" s="13">
        <f t="shared" si="1"/>
        <v>0</v>
      </c>
      <c r="G10" s="13"/>
      <c r="H10" s="12">
        <f t="shared" si="0"/>
        <v>0</v>
      </c>
      <c r="J10" s="11" t="s">
        <v>16</v>
      </c>
      <c r="K10" s="11">
        <f>AVERAGE(K6:K9)</f>
        <v>0.625</v>
      </c>
      <c r="L10" s="11">
        <f>AVERAGE(L6:L9)</f>
        <v>475</v>
      </c>
      <c r="N10" s="2">
        <v>7</v>
      </c>
      <c r="O10" s="2">
        <v>270</v>
      </c>
    </row>
    <row r="11" spans="2:15" x14ac:dyDescent="0.25">
      <c r="B11" s="13">
        <v>40</v>
      </c>
      <c r="C11" s="12">
        <v>4.2000000000000003E-2</v>
      </c>
      <c r="D11" s="13">
        <v>23.835000000000001</v>
      </c>
      <c r="E11" s="13">
        <v>0</v>
      </c>
      <c r="F11" s="13">
        <f t="shared" si="1"/>
        <v>-9.9999999999944578E-2</v>
      </c>
      <c r="G11" s="13"/>
      <c r="H11" s="12">
        <f t="shared" si="0"/>
        <v>0</v>
      </c>
      <c r="N11" s="11" t="s">
        <v>16</v>
      </c>
      <c r="O11" s="11">
        <f>AVERAGE(O6:O10)</f>
        <v>304</v>
      </c>
    </row>
    <row r="12" spans="2:15" x14ac:dyDescent="0.25">
      <c r="B12" s="13">
        <v>42</v>
      </c>
      <c r="C12" s="12">
        <v>4.2000000000000003E-2</v>
      </c>
      <c r="D12" s="13">
        <v>23.835999999999999</v>
      </c>
      <c r="E12" s="13">
        <v>0</v>
      </c>
      <c r="F12" s="13">
        <f t="shared" si="1"/>
        <v>4.9999999999883471E-2</v>
      </c>
      <c r="G12" s="13"/>
      <c r="H12" s="12">
        <f t="shared" si="0"/>
        <v>0</v>
      </c>
    </row>
    <row r="13" spans="2:15" x14ac:dyDescent="0.25">
      <c r="B13" s="13">
        <v>44</v>
      </c>
      <c r="C13" s="12">
        <v>4.1000000000000002E-2</v>
      </c>
      <c r="D13" s="13">
        <v>23.835000000000001</v>
      </c>
      <c r="E13" s="13">
        <v>0</v>
      </c>
      <c r="F13" s="13">
        <f t="shared" si="1"/>
        <v>-4.9999999999883471E-2</v>
      </c>
      <c r="G13" s="13"/>
      <c r="H13" s="12">
        <f t="shared" si="0"/>
        <v>0</v>
      </c>
    </row>
    <row r="14" spans="2:15" x14ac:dyDescent="0.25">
      <c r="B14" s="13">
        <v>46</v>
      </c>
      <c r="C14" s="12">
        <v>3.9E-2</v>
      </c>
      <c r="D14" s="13">
        <v>23.834</v>
      </c>
      <c r="E14" s="13">
        <v>0</v>
      </c>
      <c r="F14" s="13">
        <f t="shared" si="1"/>
        <v>-5.0000000000061107E-2</v>
      </c>
      <c r="G14" s="13"/>
      <c r="H14" s="12">
        <f t="shared" si="0"/>
        <v>0</v>
      </c>
    </row>
    <row r="15" spans="2:15" x14ac:dyDescent="0.25">
      <c r="B15" s="13">
        <v>48</v>
      </c>
      <c r="C15" s="12">
        <v>3.7999999999999999E-2</v>
      </c>
      <c r="D15" s="13">
        <v>23.834</v>
      </c>
      <c r="E15" s="13">
        <v>0</v>
      </c>
      <c r="F15" s="13">
        <f t="shared" si="1"/>
        <v>0</v>
      </c>
      <c r="G15" s="13"/>
      <c r="H15" s="12">
        <f t="shared" si="0"/>
        <v>0</v>
      </c>
    </row>
    <row r="16" spans="2:15" x14ac:dyDescent="0.25">
      <c r="B16" s="13">
        <v>50</v>
      </c>
      <c r="C16" s="12">
        <v>3.5999999999999997E-2</v>
      </c>
      <c r="D16" s="13">
        <v>23.837</v>
      </c>
      <c r="E16" s="13">
        <v>0</v>
      </c>
      <c r="F16" s="13">
        <f t="shared" si="1"/>
        <v>0.15000000000000568</v>
      </c>
      <c r="G16" s="13"/>
      <c r="H16" s="12">
        <f t="shared" si="0"/>
        <v>0</v>
      </c>
    </row>
    <row r="17" spans="2:16" x14ac:dyDescent="0.25">
      <c r="B17" s="13">
        <v>52</v>
      </c>
      <c r="C17" s="12">
        <v>3.5999999999999997E-2</v>
      </c>
      <c r="D17" s="13">
        <v>23.838000000000001</v>
      </c>
      <c r="E17" s="13">
        <v>0</v>
      </c>
      <c r="F17" s="13">
        <f t="shared" si="1"/>
        <v>5.0000000000061107E-2</v>
      </c>
      <c r="G17" s="13"/>
      <c r="H17" s="12">
        <f t="shared" si="0"/>
        <v>0</v>
      </c>
    </row>
    <row r="18" spans="2:16" x14ac:dyDescent="0.25">
      <c r="B18" s="2">
        <v>30</v>
      </c>
      <c r="C18" s="2"/>
      <c r="D18" s="2"/>
      <c r="E18" s="2">
        <v>2</v>
      </c>
      <c r="F18" s="2"/>
      <c r="G18" s="2"/>
      <c r="H18" s="3"/>
    </row>
    <row r="19" spans="2:16" x14ac:dyDescent="0.25">
      <c r="B19" s="2">
        <v>32</v>
      </c>
      <c r="C19" s="2">
        <v>1.573</v>
      </c>
      <c r="D19" s="2">
        <v>23.79</v>
      </c>
      <c r="E19" s="2">
        <v>2</v>
      </c>
      <c r="F19" s="2"/>
      <c r="G19" s="2">
        <f>(D7-D19)/D19*100</f>
        <v>0.19756200084069189</v>
      </c>
      <c r="H19" s="3">
        <f t="shared" si="0"/>
        <v>94.524793388429757</v>
      </c>
    </row>
    <row r="20" spans="2:16" x14ac:dyDescent="0.25">
      <c r="B20" s="2">
        <v>34</v>
      </c>
      <c r="C20" s="2"/>
      <c r="D20" s="2"/>
      <c r="E20" s="2">
        <v>2</v>
      </c>
      <c r="F20" s="2">
        <f t="shared" ref="F20" si="2">(D20-D18)/(B20-B18)*100</f>
        <v>0</v>
      </c>
      <c r="G20" s="2"/>
      <c r="H20" s="3"/>
      <c r="J20" s="9" t="s">
        <v>0</v>
      </c>
      <c r="K20" s="7"/>
      <c r="L20" s="8"/>
      <c r="N20" s="9" t="s">
        <v>3</v>
      </c>
      <c r="O20" s="7"/>
      <c r="P20" s="8"/>
    </row>
    <row r="21" spans="2:16" x14ac:dyDescent="0.25">
      <c r="B21" s="2">
        <v>36</v>
      </c>
      <c r="C21" s="2">
        <v>1.413</v>
      </c>
      <c r="D21" s="2">
        <v>23.789000000000001</v>
      </c>
      <c r="E21" s="2">
        <v>2</v>
      </c>
      <c r="F21" s="2">
        <f>(D21-D19)/(B21-B19)*100</f>
        <v>-2.4999999999941735E-2</v>
      </c>
      <c r="G21" s="2">
        <f>(D9-D21)/D21*100</f>
        <v>0.20177392912690009</v>
      </c>
      <c r="H21" s="3">
        <f t="shared" si="0"/>
        <v>93.532279625697896</v>
      </c>
      <c r="J21" s="10" t="s">
        <v>4</v>
      </c>
      <c r="K21" s="2" t="s">
        <v>14</v>
      </c>
      <c r="L21" s="2" t="s">
        <v>15</v>
      </c>
      <c r="N21" s="2" t="s">
        <v>1</v>
      </c>
      <c r="O21" s="2" t="s">
        <v>14</v>
      </c>
      <c r="P21" s="2" t="s">
        <v>15</v>
      </c>
    </row>
    <row r="22" spans="2:16" x14ac:dyDescent="0.25">
      <c r="B22" s="2">
        <v>38</v>
      </c>
      <c r="C22" s="2"/>
      <c r="D22" s="2"/>
      <c r="E22" s="2">
        <v>2</v>
      </c>
      <c r="F22" s="2">
        <f>(D22-D20)/(B22-B20)*100</f>
        <v>0</v>
      </c>
      <c r="G22" s="2"/>
      <c r="H22" s="3"/>
      <c r="J22" s="2">
        <v>0</v>
      </c>
      <c r="K22" s="2">
        <f>AVERAGE(F6:F17)</f>
        <v>-7.6666666666636019E-3</v>
      </c>
      <c r="L22" s="2">
        <f>(D17-D5)/(B17-B5)*100</f>
        <v>-2.5925925925918136E-2</v>
      </c>
      <c r="N22" s="2">
        <v>30</v>
      </c>
      <c r="O22" s="2">
        <f>AVERAGE(F6,F18,F30,F42,F54)</f>
        <v>-4.2999999999988603E-2</v>
      </c>
      <c r="P22" s="2" t="e">
        <f>(D6-D54)/D54</f>
        <v>#DIV/0!</v>
      </c>
    </row>
    <row r="23" spans="2:16" x14ac:dyDescent="0.25">
      <c r="B23" s="2">
        <v>40</v>
      </c>
      <c r="C23" s="2">
        <v>1.2789999999999999</v>
      </c>
      <c r="D23" s="2">
        <v>23.791</v>
      </c>
      <c r="E23" s="2">
        <v>2</v>
      </c>
      <c r="F23" s="2">
        <f t="shared" ref="F23:F65" si="3">(D23-D21)/(B23-B21)*100</f>
        <v>4.9999999999972289E-2</v>
      </c>
      <c r="G23" s="2">
        <f>(D11-D23)/D23*100</f>
        <v>0.18494388634357734</v>
      </c>
      <c r="H23" s="3">
        <f t="shared" si="0"/>
        <v>93.006254886630188</v>
      </c>
      <c r="J23" s="2">
        <v>2</v>
      </c>
      <c r="K23" s="2">
        <f>AVERAGE(F21,F23,F25,F27,F29)</f>
        <v>-1.9999999999988916E-2</v>
      </c>
      <c r="L23" s="2">
        <f>(D29-D19)/(B29-B19)*100</f>
        <v>-1.9999999999988916E-2</v>
      </c>
      <c r="N23" s="2">
        <v>32</v>
      </c>
      <c r="O23" s="2">
        <f>AVERAGE(F7,F19,F31,F43,F55)</f>
        <v>0.10999999999998049</v>
      </c>
      <c r="P23" s="2" t="e">
        <f>(D7-D55)/D55</f>
        <v>#DIV/0!</v>
      </c>
    </row>
    <row r="24" spans="2:16" x14ac:dyDescent="0.25">
      <c r="B24" s="2">
        <v>42</v>
      </c>
      <c r="C24" s="2"/>
      <c r="D24" s="2"/>
      <c r="E24" s="2">
        <v>2</v>
      </c>
      <c r="F24" s="2">
        <f t="shared" si="3"/>
        <v>0</v>
      </c>
      <c r="G24" s="2"/>
      <c r="H24" s="3"/>
      <c r="J24" s="2">
        <v>4</v>
      </c>
      <c r="K24" s="2">
        <f>AVERAGE(F31,F33,F35,F37,F39,F41)</f>
        <v>-2.083333333332919E-2</v>
      </c>
      <c r="L24" s="2">
        <f>(D41-D31)/(B41-B31)*100</f>
        <v>-8.49999999999973E-2</v>
      </c>
      <c r="N24" s="2">
        <v>34</v>
      </c>
      <c r="O24" s="2">
        <f>AVERAGE(F8,F20,F32,F44,F56)</f>
        <v>-1.0000000000012221E-2</v>
      </c>
      <c r="P24" s="2" t="e">
        <f>(D8-D56)/D56</f>
        <v>#DIV/0!</v>
      </c>
    </row>
    <row r="25" spans="2:16" x14ac:dyDescent="0.25">
      <c r="B25" s="2">
        <v>44</v>
      </c>
      <c r="C25" s="2">
        <v>1.1759999999999999</v>
      </c>
      <c r="D25" s="2">
        <v>23.786000000000001</v>
      </c>
      <c r="E25" s="2">
        <v>2</v>
      </c>
      <c r="F25" s="2">
        <f t="shared" si="3"/>
        <v>-0.12499999999997513</v>
      </c>
      <c r="G25" s="2">
        <f>(D13-D25)/D25*100</f>
        <v>0.20600353148910905</v>
      </c>
      <c r="H25" s="3">
        <f t="shared" si="0"/>
        <v>91.937229437229433</v>
      </c>
      <c r="J25" s="11" t="s">
        <v>16</v>
      </c>
      <c r="K25" s="11">
        <f>AVERAGE(K22:K24)</f>
        <v>-1.616666666666057E-2</v>
      </c>
      <c r="L25" s="11">
        <f>AVERAGE(L22:L24)</f>
        <v>-4.3641975308634784E-2</v>
      </c>
      <c r="M25" s="14"/>
      <c r="N25" s="2">
        <v>36</v>
      </c>
      <c r="O25" s="2">
        <f>AVERAGE(F9,F21,F33,F45,F57)</f>
        <v>-4.9999999999705835E-3</v>
      </c>
      <c r="P25" s="2" t="e">
        <f>(D9-D57)/D57</f>
        <v>#DIV/0!</v>
      </c>
    </row>
    <row r="26" spans="2:16" x14ac:dyDescent="0.25">
      <c r="B26" s="2">
        <v>46</v>
      </c>
      <c r="C26" s="2"/>
      <c r="D26" s="2"/>
      <c r="E26" s="2">
        <v>2</v>
      </c>
      <c r="F26" s="2">
        <f t="shared" si="3"/>
        <v>0</v>
      </c>
      <c r="G26" s="2"/>
      <c r="H26" s="3"/>
      <c r="J26" s="14"/>
      <c r="K26" s="14"/>
      <c r="L26" s="14"/>
      <c r="M26" s="14"/>
      <c r="N26" s="2">
        <v>38</v>
      </c>
      <c r="O26" s="2">
        <f>AVERAGE(F10,F22,F34,F46,F58)</f>
        <v>0</v>
      </c>
      <c r="P26" s="2" t="e">
        <f>(D10-D58)/D58</f>
        <v>#DIV/0!</v>
      </c>
    </row>
    <row r="27" spans="2:16" x14ac:dyDescent="0.25">
      <c r="B27" s="2">
        <v>48</v>
      </c>
      <c r="C27" s="2">
        <v>1.079</v>
      </c>
      <c r="D27" s="2">
        <v>23.785</v>
      </c>
      <c r="E27" s="2">
        <v>2</v>
      </c>
      <c r="F27" s="2">
        <f t="shared" si="3"/>
        <v>-2.5000000000030553E-2</v>
      </c>
      <c r="G27" s="2">
        <f>(D15-D27)/D27*100</f>
        <v>0.20601219255833295</v>
      </c>
      <c r="H27" s="3">
        <f t="shared" si="0"/>
        <v>91.848161878282355</v>
      </c>
      <c r="M27" s="14"/>
      <c r="N27" s="2">
        <v>40</v>
      </c>
      <c r="O27" s="2">
        <f>AVERAGE(F11,F23,F35,F47,F59)</f>
        <v>-3.9999999999995595E-2</v>
      </c>
      <c r="P27" s="2" t="e">
        <f>(D11-D59)/D59</f>
        <v>#DIV/0!</v>
      </c>
    </row>
    <row r="28" spans="2:16" x14ac:dyDescent="0.25">
      <c r="B28" s="2">
        <v>50</v>
      </c>
      <c r="C28" s="2"/>
      <c r="D28" s="2"/>
      <c r="E28" s="2">
        <v>2</v>
      </c>
      <c r="F28" s="2">
        <f t="shared" si="3"/>
        <v>0</v>
      </c>
      <c r="G28" s="2"/>
      <c r="H28" s="3"/>
      <c r="M28" s="14"/>
      <c r="N28" s="2">
        <v>42</v>
      </c>
      <c r="O28" s="2">
        <f>AVERAGE(F12,F24,F36,F48,F60)</f>
        <v>9.9999999999766942E-3</v>
      </c>
      <c r="P28" s="2" t="e">
        <f>(D12-D60)/D60</f>
        <v>#DIV/0!</v>
      </c>
    </row>
    <row r="29" spans="2:16" x14ac:dyDescent="0.25">
      <c r="B29" s="2">
        <v>52</v>
      </c>
      <c r="C29" s="2">
        <v>1.002</v>
      </c>
      <c r="D29" s="2">
        <v>23.786000000000001</v>
      </c>
      <c r="E29" s="2">
        <v>2</v>
      </c>
      <c r="F29" s="2">
        <f t="shared" si="3"/>
        <v>2.5000000000030553E-2</v>
      </c>
      <c r="G29" s="2">
        <f>(D17-D29)/D29*100</f>
        <v>0.21861599260068779</v>
      </c>
      <c r="H29" s="3">
        <f t="shared" si="0"/>
        <v>91.302011361891616</v>
      </c>
      <c r="N29" s="2">
        <v>44</v>
      </c>
      <c r="O29" s="2">
        <f>AVERAGE(F13,F25,F37,F49,F61)</f>
        <v>-6.2499999999965361E-2</v>
      </c>
      <c r="P29" s="2" t="e">
        <f>(D13-D61)/D61</f>
        <v>#DIV/0!</v>
      </c>
    </row>
    <row r="30" spans="2:16" x14ac:dyDescent="0.25">
      <c r="B30" s="13">
        <v>30</v>
      </c>
      <c r="C30" s="13"/>
      <c r="D30" s="13"/>
      <c r="E30" s="13">
        <v>4</v>
      </c>
      <c r="F30" s="13">
        <f t="shared" si="3"/>
        <v>0</v>
      </c>
      <c r="G30" s="13"/>
      <c r="H30" s="12"/>
      <c r="N30" s="2">
        <v>46</v>
      </c>
      <c r="O30" s="2">
        <f>AVERAGE(F14,F26,F38,F50,F62)</f>
        <v>-1.0000000000012221E-2</v>
      </c>
      <c r="P30" s="2" t="e">
        <f>(D14-D62)/D62</f>
        <v>#DIV/0!</v>
      </c>
    </row>
    <row r="31" spans="2:16" x14ac:dyDescent="0.25">
      <c r="B31" s="13">
        <v>32</v>
      </c>
      <c r="C31" s="13">
        <v>3.1230000000000002</v>
      </c>
      <c r="D31" s="13">
        <v>23.725999999999999</v>
      </c>
      <c r="E31" s="13">
        <v>4</v>
      </c>
      <c r="F31" s="13">
        <f t="shared" si="3"/>
        <v>0.30000000000001137</v>
      </c>
      <c r="G31" s="13">
        <f>(D19-D31)/D31*100</f>
        <v>0.26974626991486161</v>
      </c>
      <c r="H31" s="12">
        <f t="shared" si="0"/>
        <v>94.964777457572836</v>
      </c>
      <c r="N31" s="2">
        <v>48</v>
      </c>
      <c r="O31" s="2">
        <f>AVERAGE(F15,F27,F39,F51,F63)</f>
        <v>-2.0000000000006679E-2</v>
      </c>
      <c r="P31" s="2" t="e">
        <f>(D15-D63)/D63</f>
        <v>#DIV/0!</v>
      </c>
    </row>
    <row r="32" spans="2:16" x14ac:dyDescent="0.25">
      <c r="B32" s="13">
        <v>34</v>
      </c>
      <c r="C32" s="13"/>
      <c r="D32" s="13"/>
      <c r="E32" s="13">
        <v>4</v>
      </c>
      <c r="F32" s="13">
        <f t="shared" si="3"/>
        <v>0</v>
      </c>
      <c r="G32" s="13"/>
      <c r="H32" s="12"/>
      <c r="N32" s="2">
        <v>50</v>
      </c>
      <c r="O32" s="2">
        <f>AVERAGE(F16,F28,F40,F52,F64)</f>
        <v>3.0000000000001137E-2</v>
      </c>
      <c r="P32" s="2" t="e">
        <f>(D16-D64)/D64</f>
        <v>#DIV/0!</v>
      </c>
    </row>
    <row r="33" spans="2:16" x14ac:dyDescent="0.25">
      <c r="B33" s="13">
        <v>36</v>
      </c>
      <c r="C33" s="13">
        <v>2.7959999999999998</v>
      </c>
      <c r="D33" s="13">
        <v>23.724</v>
      </c>
      <c r="E33" s="13">
        <v>4</v>
      </c>
      <c r="F33" s="13">
        <f t="shared" si="3"/>
        <v>-4.9999999999972289E-2</v>
      </c>
      <c r="G33" s="13">
        <f>(D21-D33)/D33*100</f>
        <v>0.27398415107065116</v>
      </c>
      <c r="H33" s="12">
        <f t="shared" si="0"/>
        <v>94.277539341917034</v>
      </c>
      <c r="N33" s="2">
        <v>52</v>
      </c>
      <c r="O33" s="2">
        <f>AVERAGE(F17,F29,F41,F53,F65)</f>
        <v>-4.4999999999983942E-2</v>
      </c>
      <c r="P33" s="2" t="e">
        <f>(D17-D65)/D65</f>
        <v>#DIV/0!</v>
      </c>
    </row>
    <row r="34" spans="2:16" x14ac:dyDescent="0.25">
      <c r="B34" s="13">
        <v>38</v>
      </c>
      <c r="C34" s="13"/>
      <c r="D34" s="13"/>
      <c r="E34" s="13">
        <v>4</v>
      </c>
      <c r="F34" s="13">
        <f t="shared" si="3"/>
        <v>0</v>
      </c>
      <c r="G34" s="13"/>
      <c r="H34" s="12"/>
      <c r="N34" s="11" t="s">
        <v>16</v>
      </c>
      <c r="O34" s="11">
        <f>AVERAGE(O22:O33)</f>
        <v>-7.1249999999980738E-3</v>
      </c>
      <c r="P34" s="11" t="e">
        <f>AVERAGE(P22:P33)</f>
        <v>#DIV/0!</v>
      </c>
    </row>
    <row r="35" spans="2:16" x14ac:dyDescent="0.25">
      <c r="B35" s="13">
        <v>40</v>
      </c>
      <c r="C35" s="13">
        <v>2.5369999999999999</v>
      </c>
      <c r="D35" s="13">
        <v>23.718</v>
      </c>
      <c r="E35" s="13">
        <v>4</v>
      </c>
      <c r="F35" s="13">
        <f t="shared" si="3"/>
        <v>-0.15000000000000568</v>
      </c>
      <c r="G35" s="13">
        <f>(D23-D35)/D35*100</f>
        <v>0.30778311830677291</v>
      </c>
      <c r="H35" s="12">
        <f t="shared" si="0"/>
        <v>93.488372093023258</v>
      </c>
    </row>
    <row r="36" spans="2:16" x14ac:dyDescent="0.25">
      <c r="B36" s="13">
        <v>42</v>
      </c>
      <c r="C36" s="13"/>
      <c r="D36" s="13"/>
      <c r="E36" s="13">
        <v>4</v>
      </c>
      <c r="F36" s="13">
        <f t="shared" si="3"/>
        <v>0</v>
      </c>
      <c r="G36" s="13"/>
      <c r="H36" s="12"/>
    </row>
    <row r="37" spans="2:16" x14ac:dyDescent="0.25">
      <c r="B37" s="13">
        <v>44</v>
      </c>
      <c r="C37" s="13">
        <v>2.323</v>
      </c>
      <c r="D37" s="13">
        <v>23.715</v>
      </c>
      <c r="E37" s="13">
        <v>4</v>
      </c>
      <c r="F37" s="13">
        <f t="shared" si="3"/>
        <v>-7.5000000000002842E-2</v>
      </c>
      <c r="G37" s="13">
        <f>(D25-D37)/D37*100</f>
        <v>0.29938857263336077</v>
      </c>
      <c r="H37" s="12">
        <f t="shared" si="0"/>
        <v>92.80710679763628</v>
      </c>
    </row>
    <row r="38" spans="2:16" x14ac:dyDescent="0.25">
      <c r="B38" s="13">
        <v>46</v>
      </c>
      <c r="C38" s="13"/>
      <c r="D38" s="13"/>
      <c r="E38" s="13">
        <v>4</v>
      </c>
      <c r="F38" s="13">
        <f t="shared" si="3"/>
        <v>0</v>
      </c>
      <c r="G38" s="13"/>
      <c r="H38" s="12"/>
    </row>
    <row r="39" spans="2:16" x14ac:dyDescent="0.25">
      <c r="B39" s="13">
        <v>48</v>
      </c>
      <c r="C39" s="13">
        <v>2.1419999999999999</v>
      </c>
      <c r="D39" s="13">
        <v>23.713000000000001</v>
      </c>
      <c r="E39" s="13">
        <v>4</v>
      </c>
      <c r="F39" s="13">
        <f>(D39-D37)/(B39-B37)*100</f>
        <v>-4.9999999999972289E-2</v>
      </c>
      <c r="G39" s="13">
        <f>(D27-D39)/D39*100</f>
        <v>0.30363091974865758</v>
      </c>
      <c r="H39" s="12">
        <f t="shared" si="0"/>
        <v>92.254123871770929</v>
      </c>
    </row>
    <row r="40" spans="2:16" x14ac:dyDescent="0.25">
      <c r="B40" s="13">
        <v>50</v>
      </c>
      <c r="C40" s="13"/>
      <c r="D40" s="13"/>
      <c r="E40" s="13">
        <v>4</v>
      </c>
      <c r="F40" s="13">
        <f t="shared" si="3"/>
        <v>0</v>
      </c>
      <c r="G40" s="13"/>
      <c r="H40" s="12"/>
    </row>
    <row r="41" spans="2:16" x14ac:dyDescent="0.25">
      <c r="B41" s="13">
        <v>52</v>
      </c>
      <c r="C41" s="13">
        <v>1.9830000000000001</v>
      </c>
      <c r="D41" s="13">
        <v>23.709</v>
      </c>
      <c r="E41" s="13">
        <v>4</v>
      </c>
      <c r="F41" s="13">
        <f t="shared" si="3"/>
        <v>-0.1000000000000334</v>
      </c>
      <c r="G41" s="13">
        <f>(D29-D41)/D41*100</f>
        <v>0.32477118393859605</v>
      </c>
      <c r="H41" s="12">
        <f t="shared" si="0"/>
        <v>91.970208309088804</v>
      </c>
    </row>
    <row r="42" spans="2:16" x14ac:dyDescent="0.25">
      <c r="B42" s="2">
        <v>30</v>
      </c>
      <c r="C42" s="2"/>
      <c r="D42" s="2"/>
      <c r="E42" s="2">
        <v>6</v>
      </c>
      <c r="F42" s="13">
        <f t="shared" si="3"/>
        <v>0</v>
      </c>
      <c r="G42" s="2"/>
      <c r="H42" s="3"/>
    </row>
    <row r="43" spans="2:16" x14ac:dyDescent="0.25">
      <c r="B43" s="2">
        <v>32</v>
      </c>
      <c r="C43" s="2"/>
      <c r="D43" s="2"/>
      <c r="E43" s="2">
        <v>6</v>
      </c>
      <c r="F43" s="13"/>
      <c r="G43" s="2"/>
      <c r="H43" s="3"/>
    </row>
    <row r="44" spans="2:16" x14ac:dyDescent="0.25">
      <c r="B44" s="2">
        <v>34</v>
      </c>
      <c r="C44" s="2"/>
      <c r="D44" s="2"/>
      <c r="E44" s="2">
        <v>6</v>
      </c>
      <c r="F44" s="13">
        <f t="shared" si="3"/>
        <v>0</v>
      </c>
      <c r="G44" s="2"/>
      <c r="H44" s="3"/>
    </row>
    <row r="45" spans="2:16" x14ac:dyDescent="0.25">
      <c r="B45" s="2">
        <v>36</v>
      </c>
      <c r="C45" s="2"/>
      <c r="D45" s="2"/>
      <c r="E45" s="2">
        <v>6</v>
      </c>
      <c r="F45" s="13">
        <f t="shared" si="3"/>
        <v>0</v>
      </c>
      <c r="G45" s="2"/>
      <c r="H45" s="3"/>
    </row>
    <row r="46" spans="2:16" x14ac:dyDescent="0.25">
      <c r="B46" s="2">
        <v>38</v>
      </c>
      <c r="C46" s="2"/>
      <c r="D46" s="2"/>
      <c r="E46" s="2">
        <v>6</v>
      </c>
      <c r="F46" s="13">
        <f t="shared" si="3"/>
        <v>0</v>
      </c>
      <c r="G46" s="2"/>
      <c r="H46" s="3"/>
    </row>
    <row r="47" spans="2:16" x14ac:dyDescent="0.25">
      <c r="B47" s="2">
        <v>40</v>
      </c>
      <c r="C47" s="2"/>
      <c r="D47" s="2"/>
      <c r="E47" s="2">
        <v>6</v>
      </c>
      <c r="F47" s="13">
        <f t="shared" si="3"/>
        <v>0</v>
      </c>
      <c r="G47" s="2"/>
      <c r="H47" s="3"/>
    </row>
    <row r="48" spans="2:16" x14ac:dyDescent="0.25">
      <c r="B48" s="2">
        <v>42</v>
      </c>
      <c r="C48" s="2"/>
      <c r="D48" s="2"/>
      <c r="E48" s="2">
        <v>6</v>
      </c>
      <c r="F48" s="13">
        <f t="shared" si="3"/>
        <v>0</v>
      </c>
      <c r="G48" s="2"/>
      <c r="H48" s="3"/>
    </row>
    <row r="49" spans="2:8" x14ac:dyDescent="0.25">
      <c r="B49" s="2">
        <v>44</v>
      </c>
      <c r="C49" s="2">
        <v>3.4580000000000002</v>
      </c>
      <c r="D49" s="2">
        <v>23.684000000000001</v>
      </c>
      <c r="E49" s="2">
        <v>6</v>
      </c>
      <c r="F49" s="13"/>
      <c r="G49" s="2">
        <f>(D37-D49)/D49*100</f>
        <v>0.13089005235601589</v>
      </c>
      <c r="H49" s="3">
        <f t="shared" si="0"/>
        <v>93.396077606603924</v>
      </c>
    </row>
    <row r="50" spans="2:8" x14ac:dyDescent="0.25">
      <c r="B50" s="2">
        <v>46</v>
      </c>
      <c r="C50" s="2"/>
      <c r="D50" s="2"/>
      <c r="E50" s="2">
        <v>6</v>
      </c>
      <c r="F50" s="13">
        <f t="shared" si="3"/>
        <v>0</v>
      </c>
      <c r="G50" s="2"/>
      <c r="H50" s="3"/>
    </row>
    <row r="51" spans="2:8" x14ac:dyDescent="0.25">
      <c r="B51" s="2">
        <v>48</v>
      </c>
      <c r="C51" s="2">
        <v>3.1850000000000001</v>
      </c>
      <c r="D51" s="2">
        <v>23.683</v>
      </c>
      <c r="E51" s="2">
        <v>6</v>
      </c>
      <c r="F51" s="13">
        <f>(D51-D49)/(B51-B49)*100</f>
        <v>-2.5000000000030553E-2</v>
      </c>
      <c r="G51" s="2">
        <f>(D39-D51)/D51*100</f>
        <v>0.12667314107165958</v>
      </c>
      <c r="H51" s="3">
        <f t="shared" si="0"/>
        <v>92.947409733124033</v>
      </c>
    </row>
    <row r="52" spans="2:8" x14ac:dyDescent="0.25">
      <c r="B52" s="2">
        <v>50</v>
      </c>
      <c r="C52" s="2"/>
      <c r="D52" s="2"/>
      <c r="E52" s="2">
        <v>6</v>
      </c>
      <c r="F52" s="13">
        <f t="shared" si="3"/>
        <v>0</v>
      </c>
      <c r="G52" s="2"/>
      <c r="H52" s="3"/>
    </row>
    <row r="53" spans="2:8" x14ac:dyDescent="0.25">
      <c r="B53" s="2">
        <v>52</v>
      </c>
      <c r="C53" s="2">
        <v>2.9460000000000002</v>
      </c>
      <c r="D53" s="2">
        <v>23.675000000000001</v>
      </c>
      <c r="E53" s="2">
        <v>6</v>
      </c>
      <c r="F53" s="13">
        <f t="shared" si="3"/>
        <v>-0.19999999999997797</v>
      </c>
      <c r="G53" s="2">
        <f>(D41-D53)/D53*100</f>
        <v>0.14361140443505349</v>
      </c>
      <c r="H53" s="3">
        <f t="shared" si="0"/>
        <v>92.726774244085846</v>
      </c>
    </row>
    <row r="54" spans="2:8" x14ac:dyDescent="0.25">
      <c r="B54" s="13">
        <v>30</v>
      </c>
      <c r="C54" s="13"/>
      <c r="D54" s="13"/>
      <c r="E54" s="13">
        <v>8</v>
      </c>
      <c r="F54" s="13">
        <f t="shared" si="3"/>
        <v>0</v>
      </c>
      <c r="G54" s="13"/>
      <c r="H54" s="12"/>
    </row>
    <row r="55" spans="2:8" x14ac:dyDescent="0.25">
      <c r="B55" s="13">
        <v>32</v>
      </c>
      <c r="C55" s="13"/>
      <c r="D55" s="13"/>
      <c r="E55" s="13">
        <v>8</v>
      </c>
      <c r="F55" s="13">
        <v>0</v>
      </c>
      <c r="G55" s="13"/>
      <c r="H55" s="12"/>
    </row>
    <row r="56" spans="2:8" x14ac:dyDescent="0.25">
      <c r="B56" s="13">
        <v>34</v>
      </c>
      <c r="C56" s="13"/>
      <c r="D56" s="13"/>
      <c r="E56" s="13">
        <v>8</v>
      </c>
      <c r="F56" s="13">
        <f t="shared" si="3"/>
        <v>0</v>
      </c>
      <c r="G56" s="13"/>
      <c r="H56" s="12"/>
    </row>
    <row r="57" spans="2:8" x14ac:dyDescent="0.25">
      <c r="B57" s="13">
        <v>36</v>
      </c>
      <c r="C57" s="13"/>
      <c r="D57" s="13"/>
      <c r="E57" s="13">
        <v>8</v>
      </c>
      <c r="F57" s="13">
        <f t="shared" si="3"/>
        <v>0</v>
      </c>
      <c r="G57" s="13"/>
      <c r="H57" s="12"/>
    </row>
    <row r="58" spans="2:8" x14ac:dyDescent="0.25">
      <c r="B58" s="13">
        <v>38</v>
      </c>
      <c r="C58" s="13"/>
      <c r="D58" s="13"/>
      <c r="E58" s="13">
        <v>8</v>
      </c>
      <c r="F58" s="13">
        <f t="shared" si="3"/>
        <v>0</v>
      </c>
      <c r="G58" s="13"/>
      <c r="H58" s="12"/>
    </row>
    <row r="59" spans="2:8" x14ac:dyDescent="0.25">
      <c r="B59" s="13">
        <v>40</v>
      </c>
      <c r="C59" s="13"/>
      <c r="D59" s="13"/>
      <c r="E59" s="13">
        <v>8</v>
      </c>
      <c r="F59" s="13">
        <f t="shared" si="3"/>
        <v>0</v>
      </c>
      <c r="G59" s="13"/>
      <c r="H59" s="12"/>
    </row>
    <row r="60" spans="2:8" x14ac:dyDescent="0.25">
      <c r="B60" s="13">
        <v>42</v>
      </c>
      <c r="C60" s="13"/>
      <c r="D60" s="13"/>
      <c r="E60" s="13">
        <v>8</v>
      </c>
      <c r="F60" s="13">
        <f t="shared" si="3"/>
        <v>0</v>
      </c>
      <c r="G60" s="13"/>
      <c r="H60" s="12"/>
    </row>
    <row r="61" spans="2:8" x14ac:dyDescent="0.25">
      <c r="B61" s="13">
        <v>44</v>
      </c>
      <c r="C61" s="13"/>
      <c r="D61" s="13"/>
      <c r="E61" s="13">
        <v>8</v>
      </c>
      <c r="F61" s="13">
        <f t="shared" si="3"/>
        <v>0</v>
      </c>
      <c r="G61" s="13"/>
      <c r="H61" s="12"/>
    </row>
    <row r="62" spans="2:8" x14ac:dyDescent="0.25">
      <c r="B62" s="13">
        <v>46</v>
      </c>
      <c r="C62" s="13"/>
      <c r="D62" s="13"/>
      <c r="E62" s="13">
        <v>8</v>
      </c>
      <c r="F62" s="13">
        <f t="shared" si="3"/>
        <v>0</v>
      </c>
      <c r="G62" s="13"/>
      <c r="H62" s="12"/>
    </row>
    <row r="63" spans="2:8" x14ac:dyDescent="0.25">
      <c r="B63" s="13">
        <v>48</v>
      </c>
      <c r="C63" s="13"/>
      <c r="D63" s="13"/>
      <c r="E63" s="13">
        <v>8</v>
      </c>
      <c r="F63" s="13">
        <f t="shared" si="3"/>
        <v>0</v>
      </c>
      <c r="G63" s="13"/>
      <c r="H63" s="12"/>
    </row>
    <row r="64" spans="2:8" x14ac:dyDescent="0.25">
      <c r="B64" s="13">
        <v>50</v>
      </c>
      <c r="C64" s="13"/>
      <c r="D64" s="13"/>
      <c r="E64" s="13">
        <v>8</v>
      </c>
      <c r="F64" s="13">
        <f t="shared" si="3"/>
        <v>0</v>
      </c>
      <c r="G64" s="13"/>
      <c r="H64" s="12"/>
    </row>
    <row r="65" spans="2:8" x14ac:dyDescent="0.25">
      <c r="B65" s="13">
        <v>52</v>
      </c>
      <c r="C65" s="13"/>
      <c r="D65" s="13"/>
      <c r="E65" s="13">
        <v>8</v>
      </c>
      <c r="F65" s="13">
        <f t="shared" si="3"/>
        <v>0</v>
      </c>
      <c r="G65" s="13"/>
      <c r="H65" s="12"/>
    </row>
    <row r="66" spans="2:8" x14ac:dyDescent="0.25">
      <c r="B66" s="11" t="s">
        <v>16</v>
      </c>
      <c r="C66" s="11"/>
      <c r="D66" s="11"/>
      <c r="E66" s="11"/>
      <c r="F66" s="11">
        <f>AVERAGE(F53,F51,F41,F39,F37,F35,F33,F31,F29,F27,F25,F23,F21,F17,F16,F15,F14,F13,F12,F11,F10,F9,F8,F7,F6)</f>
        <v>-2.1679999999995658E-2</v>
      </c>
      <c r="G66" s="11">
        <f>AVERAGE(G5:G65)</f>
        <v>0.22635935642899521</v>
      </c>
      <c r="H66" s="11">
        <f>AVERAGE(H18:H65)</f>
        <v>92.998874668865625</v>
      </c>
    </row>
    <row r="67" spans="2:8" x14ac:dyDescent="0.25">
      <c r="F67" t="s">
        <v>17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Logan</cp:lastModifiedBy>
  <dcterms:created xsi:type="dcterms:W3CDTF">2022-03-12T16:08:22Z</dcterms:created>
  <dcterms:modified xsi:type="dcterms:W3CDTF">2022-04-16T00:45:09Z</dcterms:modified>
</cp:coreProperties>
</file>