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B0338110-C95D-4FD8-9F68-1A054DE0E2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mpaign Pacing" sheetId="1" r:id="rId1"/>
    <sheet name="Line Item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  <c r="G3" i="2"/>
  <c r="G4" i="2"/>
  <c r="G2" i="2"/>
  <c r="F3" i="2"/>
  <c r="F4" i="2"/>
  <c r="F2" i="2"/>
  <c r="E4" i="2"/>
  <c r="E3" i="2"/>
  <c r="E2" i="2"/>
  <c r="C11" i="1"/>
  <c r="C13" i="1" s="1"/>
  <c r="B7" i="1"/>
  <c r="C12" i="1" s="1"/>
  <c r="C14" i="1" l="1"/>
  <c r="B8" i="1"/>
</calcChain>
</file>

<file path=xl/sharedStrings.xml><?xml version="1.0" encoding="utf-8"?>
<sst xmlns="http://schemas.openxmlformats.org/spreadsheetml/2006/main" count="24" uniqueCount="23">
  <si>
    <t>Campaign Pacing Dashboard (Mock)</t>
  </si>
  <si>
    <t>Campaign Name</t>
  </si>
  <si>
    <t>Q2 Brand Lift</t>
  </si>
  <si>
    <t>Start Date</t>
  </si>
  <si>
    <t>End Date</t>
  </si>
  <si>
    <t>Days Elapsed</t>
  </si>
  <si>
    <t>Total Flight Days</t>
  </si>
  <si>
    <t>%Flight done</t>
  </si>
  <si>
    <t>Total Budget</t>
  </si>
  <si>
    <t>Spend to Date</t>
  </si>
  <si>
    <t>Pacing Target</t>
  </si>
  <si>
    <t>Pacing Status</t>
  </si>
  <si>
    <t>Pacing Over/Under</t>
  </si>
  <si>
    <t>Line Item</t>
  </si>
  <si>
    <t>Impressions</t>
  </si>
  <si>
    <t>Clicks</t>
  </si>
  <si>
    <t>Spend</t>
  </si>
  <si>
    <t>Allocated Budget</t>
  </si>
  <si>
    <t>Daily Target</t>
  </si>
  <si>
    <t>Paced daily spend target</t>
  </si>
  <si>
    <t>Q2_Retargeting_CTV</t>
  </si>
  <si>
    <t>Q2_Prospecting_Display</t>
  </si>
  <si>
    <t>Q2_YouTube_TrueView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</si>
</sst>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F10" sqref="F10"/>
    </sheetView>
  </sheetViews>
  <sheetFormatPr defaultRowHeight="15"/>
  <cols>
    <col min="1" max="1" width="32.7109375" bestFit="1" customWidth="1"/>
    <col min="2" max="2" width="16.85546875" bestFit="1" customWidth="1"/>
    <col min="3" max="3" width="19.42578125" bestFit="1" customWidth="1"/>
  </cols>
  <sheetData>
    <row r="1" spans="1:3">
      <c r="A1" s="1" t="s">
        <v>0</v>
      </c>
    </row>
    <row r="2" spans="1:3">
      <c r="C2" s="1"/>
    </row>
    <row r="3" spans="1:3">
      <c r="A3" s="1" t="s">
        <v>1</v>
      </c>
      <c r="B3" t="s">
        <v>2</v>
      </c>
    </row>
    <row r="4" spans="1:3">
      <c r="A4" t="s">
        <v>3</v>
      </c>
      <c r="B4" s="2">
        <v>45748</v>
      </c>
    </row>
    <row r="5" spans="1:3">
      <c r="A5" t="s">
        <v>4</v>
      </c>
      <c r="B5" s="2">
        <v>45838</v>
      </c>
    </row>
    <row r="6" spans="1:3">
      <c r="A6" t="s">
        <v>5</v>
      </c>
      <c r="B6">
        <v>7</v>
      </c>
    </row>
    <row r="7" spans="1:3">
      <c r="A7" t="s">
        <v>6</v>
      </c>
      <c r="B7">
        <f>B5-B4+1</f>
        <v>91</v>
      </c>
    </row>
    <row r="8" spans="1:3">
      <c r="A8" t="s">
        <v>7</v>
      </c>
      <c r="B8">
        <f>B6/B7</f>
        <v>7.6923076923076927E-2</v>
      </c>
    </row>
    <row r="10" spans="1:3">
      <c r="B10" s="1" t="s">
        <v>8</v>
      </c>
      <c r="C10">
        <v>95000</v>
      </c>
    </row>
    <row r="11" spans="1:3">
      <c r="B11" t="s">
        <v>9</v>
      </c>
      <c r="C11">
        <f>SUM('Line Items'!D2:D4)</f>
        <v>8451.93</v>
      </c>
    </row>
    <row r="12" spans="1:3">
      <c r="B12" t="s">
        <v>10</v>
      </c>
      <c r="C12" s="3">
        <f>C10*(B6/B7)</f>
        <v>7307.6923076923085</v>
      </c>
    </row>
    <row r="13" spans="1:3">
      <c r="B13" t="s">
        <v>11</v>
      </c>
      <c r="C13">
        <f>(C11/7308)*100</f>
        <v>115.65311986863711</v>
      </c>
    </row>
    <row r="14" spans="1:3">
      <c r="B14" t="s">
        <v>12</v>
      </c>
      <c r="C14" s="3">
        <f>C11-C12</f>
        <v>1144.2376923076918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12CD-BF40-4B87-84F9-96977D40DEB4}">
  <dimension ref="A1:H4"/>
  <sheetViews>
    <sheetView workbookViewId="0">
      <selection activeCell="H2" sqref="H2"/>
    </sheetView>
  </sheetViews>
  <sheetFormatPr defaultRowHeight="15"/>
  <cols>
    <col min="1" max="1" width="21.7109375" bestFit="1" customWidth="1"/>
    <col min="2" max="2" width="11.42578125" bestFit="1" customWidth="1"/>
    <col min="5" max="5" width="15.42578125" bestFit="1" customWidth="1"/>
    <col min="6" max="6" width="10.85546875" bestFit="1" customWidth="1"/>
    <col min="7" max="7" width="13" bestFit="1" customWidth="1"/>
    <col min="8" max="8" width="21.7109375" bestFit="1" customWidth="1"/>
  </cols>
  <sheetData>
    <row r="1" spans="1:8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11</v>
      </c>
      <c r="H1" s="1" t="s">
        <v>19</v>
      </c>
    </row>
    <row r="2" spans="1:8">
      <c r="A2" t="s">
        <v>20</v>
      </c>
      <c r="B2" s="4">
        <v>612700</v>
      </c>
      <c r="C2" s="4">
        <v>1042</v>
      </c>
      <c r="D2">
        <v>4200</v>
      </c>
      <c r="E2">
        <f>95000/3</f>
        <v>31666.666666666668</v>
      </c>
      <c r="F2">
        <f>E2/91</f>
        <v>347.98534798534797</v>
      </c>
      <c r="G2">
        <f>D2/(F2*7)</f>
        <v>1.7242105263157896</v>
      </c>
      <c r="H2">
        <f>(E2-D2)/(91-7)</f>
        <v>326.98412698412699</v>
      </c>
    </row>
    <row r="3" spans="1:8">
      <c r="A3" t="s">
        <v>21</v>
      </c>
      <c r="B3" s="4">
        <v>450221</v>
      </c>
      <c r="C3">
        <v>763</v>
      </c>
      <c r="D3">
        <v>3000</v>
      </c>
      <c r="E3">
        <f>95000/3</f>
        <v>31666.666666666668</v>
      </c>
      <c r="F3">
        <f t="shared" ref="F3:F4" si="0">E3/91</f>
        <v>347.98534798534797</v>
      </c>
      <c r="G3">
        <f t="shared" ref="G3:G4" si="1">D3/(F3*7)</f>
        <v>1.2315789473684213</v>
      </c>
      <c r="H3">
        <f t="shared" ref="H3:H4" si="2">(E3-D3)/(91-7)</f>
        <v>341.26984126984127</v>
      </c>
    </row>
    <row r="4" spans="1:8">
      <c r="A4" t="s">
        <v>22</v>
      </c>
      <c r="B4" s="4">
        <v>187973</v>
      </c>
      <c r="C4">
        <v>340</v>
      </c>
      <c r="D4">
        <v>1251.93</v>
      </c>
      <c r="E4">
        <f>95000/3</f>
        <v>31666.666666666668</v>
      </c>
      <c r="F4">
        <f t="shared" si="0"/>
        <v>347.98534798534797</v>
      </c>
      <c r="G4">
        <f t="shared" si="1"/>
        <v>0.51395021052631584</v>
      </c>
      <c r="H4">
        <f t="shared" si="2"/>
        <v>362.08019841269845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2025-04-09T19:43:11Z</dcterms:created>
  <dcterms:modified xsi:type="dcterms:W3CDTF">2025-04-09T20:19:00Z</dcterms:modified>
  <cp:category/>
  <cp:contentStatus/>
</cp:coreProperties>
</file>