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filterPrivacy="1" defaultThemeVersion="124226"/>
  <xr:revisionPtr revIDLastSave="0" documentId="13_ncr:1_{E63C6110-7303-4357-826D-7326024C5912}" xr6:coauthVersionLast="47" xr6:coauthVersionMax="47" xr10:uidLastSave="{00000000-0000-0000-0000-000000000000}"/>
  <bookViews>
    <workbookView xWindow="-108" yWindow="-108" windowWidth="23256" windowHeight="12456" tabRatio="918" activeTab="1" xr2:uid="{00000000-000D-0000-FFFF-FFFF00000000}"/>
  </bookViews>
  <sheets>
    <sheet name="Description" sheetId="28" r:id="rId1"/>
    <sheet name="Apr 2024" sheetId="13" r:id="rId2"/>
    <sheet name="May 24" sheetId="14" r:id="rId3"/>
    <sheet name="June 24" sheetId="15" r:id="rId4"/>
    <sheet name="July 24" sheetId="16" r:id="rId5"/>
    <sheet name="Aug 24" sheetId="18" r:id="rId6"/>
    <sheet name="Sept 24" sheetId="19" r:id="rId7"/>
    <sheet name="Oct 24" sheetId="20" r:id="rId8"/>
    <sheet name="Nov 24" sheetId="21" r:id="rId9"/>
    <sheet name="Dec 24" sheetId="22" r:id="rId10"/>
    <sheet name="Jan 25" sheetId="23" r:id="rId11"/>
    <sheet name="Feb 25" sheetId="24" r:id="rId12"/>
    <sheet name="Mar 2025" sheetId="30" r:id="rId13"/>
    <sheet name="Consolidated Yearly" sheetId="25" state="hidden" r:id="rId14"/>
    <sheet name="Sheet13" sheetId="26" state="hidden" r:id="rId1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5" i="14" l="1"/>
  <c r="F45" i="14"/>
  <c r="E45" i="14"/>
  <c r="D45" i="14"/>
  <c r="G38" i="14"/>
  <c r="G46" i="14" s="1"/>
  <c r="F38" i="14"/>
  <c r="E38" i="14"/>
  <c r="D38" i="14"/>
  <c r="D46" i="14" s="1"/>
  <c r="G13" i="14"/>
  <c r="F13" i="14"/>
  <c r="E13" i="14"/>
  <c r="D13" i="14"/>
  <c r="H49" i="13"/>
  <c r="I49" i="13"/>
  <c r="E13" i="13"/>
  <c r="F13" i="13"/>
  <c r="G13" i="13"/>
  <c r="D13" i="13"/>
  <c r="C45" i="24"/>
  <c r="C38" i="24"/>
  <c r="C19" i="24"/>
  <c r="C20" i="24" s="1"/>
  <c r="C21" i="24" s="1"/>
  <c r="C45" i="23"/>
  <c r="C38" i="23"/>
  <c r="C46" i="23" s="1"/>
  <c r="C19" i="23"/>
  <c r="C20" i="23" s="1"/>
  <c r="C21" i="23" s="1"/>
  <c r="C45" i="22"/>
  <c r="C38" i="22"/>
  <c r="C46" i="22" s="1"/>
  <c r="C20" i="22"/>
  <c r="C21" i="22" s="1"/>
  <c r="C19" i="22"/>
  <c r="C45" i="21"/>
  <c r="C38" i="21"/>
  <c r="C46" i="21" s="1"/>
  <c r="C19" i="21"/>
  <c r="C20" i="21" s="1"/>
  <c r="C21" i="21" s="1"/>
  <c r="C45" i="20"/>
  <c r="C38" i="20"/>
  <c r="C19" i="20"/>
  <c r="C20" i="20" s="1"/>
  <c r="C21" i="20" s="1"/>
  <c r="C45" i="19"/>
  <c r="C38" i="19"/>
  <c r="C19" i="19"/>
  <c r="C20" i="19" s="1"/>
  <c r="C21" i="19" s="1"/>
  <c r="C45" i="18"/>
  <c r="C38" i="18"/>
  <c r="C19" i="18"/>
  <c r="C20" i="18" s="1"/>
  <c r="C21" i="18" s="1"/>
  <c r="C45" i="16"/>
  <c r="C38" i="16"/>
  <c r="C46" i="16" s="1"/>
  <c r="C19" i="16"/>
  <c r="C20" i="16" s="1"/>
  <c r="C21" i="16" s="1"/>
  <c r="C45" i="15"/>
  <c r="C38" i="15"/>
  <c r="C19" i="15"/>
  <c r="C20" i="15" s="1"/>
  <c r="C21" i="15" s="1"/>
  <c r="C45" i="14"/>
  <c r="C38" i="14"/>
  <c r="C19" i="14"/>
  <c r="C20" i="14" s="1"/>
  <c r="C21" i="14" s="1"/>
  <c r="C45" i="13"/>
  <c r="C38" i="13"/>
  <c r="C19" i="13"/>
  <c r="C20" i="13" s="1"/>
  <c r="C21" i="13" s="1"/>
  <c r="E46" i="14" l="1"/>
  <c r="C46" i="18"/>
  <c r="C46" i="24"/>
  <c r="F46" i="14"/>
  <c r="C46" i="13"/>
  <c r="C46" i="15"/>
  <c r="C46" i="20"/>
  <c r="C46" i="14"/>
  <c r="C46" i="19"/>
  <c r="C19" i="30"/>
  <c r="C20" i="30" s="1"/>
  <c r="C21" i="30" s="1"/>
  <c r="N52" i="14"/>
  <c r="N51" i="14"/>
  <c r="N50" i="14"/>
  <c r="N49" i="14"/>
  <c r="N48" i="14"/>
  <c r="N52" i="15"/>
  <c r="N51" i="15"/>
  <c r="N50" i="15"/>
  <c r="N49" i="15"/>
  <c r="N48" i="15"/>
  <c r="N52" i="16"/>
  <c r="N51" i="16"/>
  <c r="N50" i="16"/>
  <c r="N49" i="16"/>
  <c r="N48" i="16"/>
  <c r="N52" i="18"/>
  <c r="N51" i="18"/>
  <c r="N50" i="18"/>
  <c r="N49" i="18"/>
  <c r="N48" i="18"/>
  <c r="N52" i="19"/>
  <c r="N51" i="19"/>
  <c r="N50" i="19"/>
  <c r="N49" i="19"/>
  <c r="N48" i="19"/>
  <c r="N52" i="20"/>
  <c r="N51" i="20"/>
  <c r="N50" i="20"/>
  <c r="N49" i="20"/>
  <c r="N48" i="20"/>
  <c r="N52" i="21"/>
  <c r="N51" i="21"/>
  <c r="N50" i="21"/>
  <c r="N49" i="21"/>
  <c r="N48" i="21"/>
  <c r="N52" i="22"/>
  <c r="N51" i="22"/>
  <c r="N50" i="22"/>
  <c r="N49" i="22"/>
  <c r="N48" i="22"/>
  <c r="N52" i="23"/>
  <c r="N51" i="23"/>
  <c r="N50" i="23"/>
  <c r="N49" i="23"/>
  <c r="N48" i="23"/>
  <c r="N52" i="24"/>
  <c r="N51" i="24"/>
  <c r="N50" i="24"/>
  <c r="N49" i="24"/>
  <c r="N48" i="24"/>
  <c r="N52" i="30"/>
  <c r="N51" i="30"/>
  <c r="N50" i="30"/>
  <c r="N49" i="30"/>
  <c r="N48" i="30"/>
  <c r="H48" i="30"/>
  <c r="I48" i="30"/>
  <c r="H49" i="30"/>
  <c r="I49" i="30"/>
  <c r="H50" i="30"/>
  <c r="I50" i="30"/>
  <c r="H51" i="30"/>
  <c r="I51" i="30"/>
  <c r="H52" i="30"/>
  <c r="I52" i="30"/>
  <c r="N52" i="13"/>
  <c r="N51" i="13"/>
  <c r="N50" i="13"/>
  <c r="N49" i="13"/>
  <c r="N48" i="13"/>
  <c r="J52" i="30" l="1"/>
  <c r="J48" i="30"/>
  <c r="J51" i="30"/>
  <c r="J49" i="30"/>
  <c r="J50" i="30"/>
  <c r="N68" i="30"/>
  <c r="N67" i="30"/>
  <c r="N66" i="30"/>
  <c r="N65" i="30"/>
  <c r="N64" i="30"/>
  <c r="N62" i="30"/>
  <c r="N61" i="30"/>
  <c r="N60" i="30"/>
  <c r="N59" i="30"/>
  <c r="N57" i="30"/>
  <c r="N56" i="30"/>
  <c r="N55" i="30"/>
  <c r="N54" i="30"/>
  <c r="N44" i="30"/>
  <c r="N43" i="30"/>
  <c r="N42" i="30"/>
  <c r="N41" i="30"/>
  <c r="N40" i="30"/>
  <c r="N37" i="30"/>
  <c r="N36" i="30"/>
  <c r="N35" i="30"/>
  <c r="N34" i="30"/>
  <c r="N33" i="30"/>
  <c r="N30" i="30"/>
  <c r="N29" i="30"/>
  <c r="N28" i="30"/>
  <c r="N27" i="30"/>
  <c r="N26" i="30"/>
  <c r="N25" i="30"/>
  <c r="N24" i="30"/>
  <c r="N23" i="30"/>
  <c r="N22" i="30"/>
  <c r="N21" i="30"/>
  <c r="N20" i="30"/>
  <c r="N19" i="30"/>
  <c r="N17" i="30"/>
  <c r="N16" i="30"/>
  <c r="N15" i="30"/>
  <c r="N14" i="30"/>
  <c r="N13" i="30"/>
  <c r="N12" i="30"/>
  <c r="I68" i="30"/>
  <c r="H68" i="30"/>
  <c r="I67" i="30"/>
  <c r="H67" i="30"/>
  <c r="I66" i="30"/>
  <c r="H66" i="30"/>
  <c r="I65" i="30"/>
  <c r="H65" i="30"/>
  <c r="I64" i="30"/>
  <c r="H64" i="30"/>
  <c r="I62" i="30"/>
  <c r="H62" i="30"/>
  <c r="I61" i="30"/>
  <c r="H61" i="30"/>
  <c r="I60" i="30"/>
  <c r="H60" i="30"/>
  <c r="I59" i="30"/>
  <c r="H59" i="30"/>
  <c r="N68" i="24"/>
  <c r="I68" i="24"/>
  <c r="H68" i="24"/>
  <c r="N67" i="24"/>
  <c r="I67" i="24"/>
  <c r="H67" i="24"/>
  <c r="N66" i="24"/>
  <c r="I66" i="24"/>
  <c r="H66" i="24"/>
  <c r="N65" i="24"/>
  <c r="I65" i="24"/>
  <c r="H65" i="24"/>
  <c r="N64" i="24"/>
  <c r="I64" i="24"/>
  <c r="H64" i="24"/>
  <c r="N62" i="24"/>
  <c r="I62" i="24"/>
  <c r="H62" i="24"/>
  <c r="N61" i="24"/>
  <c r="I61" i="24"/>
  <c r="H61" i="24"/>
  <c r="N60" i="24"/>
  <c r="I60" i="24"/>
  <c r="H60" i="24"/>
  <c r="N59" i="24"/>
  <c r="I59" i="24"/>
  <c r="H59" i="24"/>
  <c r="N68" i="23"/>
  <c r="I68" i="23"/>
  <c r="J68" i="23" s="1"/>
  <c r="H68" i="23"/>
  <c r="N67" i="23"/>
  <c r="I67" i="23"/>
  <c r="H67" i="23"/>
  <c r="N66" i="23"/>
  <c r="I66" i="23"/>
  <c r="H66" i="23"/>
  <c r="N65" i="23"/>
  <c r="I65" i="23"/>
  <c r="H65" i="23"/>
  <c r="N64" i="23"/>
  <c r="I64" i="23"/>
  <c r="J64" i="23" s="1"/>
  <c r="H64" i="23"/>
  <c r="N62" i="23"/>
  <c r="I62" i="23"/>
  <c r="H62" i="23"/>
  <c r="N61" i="23"/>
  <c r="I61" i="23"/>
  <c r="H61" i="23"/>
  <c r="N60" i="23"/>
  <c r="I60" i="23"/>
  <c r="H60" i="23"/>
  <c r="N59" i="23"/>
  <c r="I59" i="23"/>
  <c r="H59" i="23"/>
  <c r="N68" i="22"/>
  <c r="I68" i="22"/>
  <c r="H68" i="22"/>
  <c r="N67" i="22"/>
  <c r="I67" i="22"/>
  <c r="H67" i="22"/>
  <c r="N66" i="22"/>
  <c r="I66" i="22"/>
  <c r="H66" i="22"/>
  <c r="N65" i="22"/>
  <c r="I65" i="22"/>
  <c r="H65" i="22"/>
  <c r="N64" i="22"/>
  <c r="I64" i="22"/>
  <c r="H64" i="22"/>
  <c r="N62" i="22"/>
  <c r="I62" i="22"/>
  <c r="H62" i="22"/>
  <c r="N61" i="22"/>
  <c r="I61" i="22"/>
  <c r="H61" i="22"/>
  <c r="N60" i="22"/>
  <c r="I60" i="22"/>
  <c r="H60" i="22"/>
  <c r="N59" i="22"/>
  <c r="I59" i="22"/>
  <c r="H59" i="22"/>
  <c r="N68" i="21"/>
  <c r="I68" i="21"/>
  <c r="H68" i="21"/>
  <c r="N67" i="21"/>
  <c r="I67" i="21"/>
  <c r="H67" i="21"/>
  <c r="N66" i="21"/>
  <c r="I66" i="21"/>
  <c r="H66" i="21"/>
  <c r="N65" i="21"/>
  <c r="I65" i="21"/>
  <c r="H65" i="21"/>
  <c r="N64" i="21"/>
  <c r="I64" i="21"/>
  <c r="H64" i="21"/>
  <c r="N62" i="21"/>
  <c r="I62" i="21"/>
  <c r="H62" i="21"/>
  <c r="N61" i="21"/>
  <c r="I61" i="21"/>
  <c r="H61" i="21"/>
  <c r="N60" i="21"/>
  <c r="I60" i="21"/>
  <c r="H60" i="21"/>
  <c r="N59" i="21"/>
  <c r="I59" i="21"/>
  <c r="H59" i="21"/>
  <c r="N68" i="20"/>
  <c r="I68" i="20"/>
  <c r="H68" i="20"/>
  <c r="N67" i="20"/>
  <c r="I67" i="20"/>
  <c r="H67" i="20"/>
  <c r="N66" i="20"/>
  <c r="I66" i="20"/>
  <c r="H66" i="20"/>
  <c r="N65" i="20"/>
  <c r="I65" i="20"/>
  <c r="H65" i="20"/>
  <c r="N64" i="20"/>
  <c r="I64" i="20"/>
  <c r="H64" i="20"/>
  <c r="N62" i="20"/>
  <c r="I62" i="20"/>
  <c r="H62" i="20"/>
  <c r="N61" i="20"/>
  <c r="I61" i="20"/>
  <c r="H61" i="20"/>
  <c r="N60" i="20"/>
  <c r="I60" i="20"/>
  <c r="H60" i="20"/>
  <c r="N59" i="20"/>
  <c r="I59" i="20"/>
  <c r="H59" i="20"/>
  <c r="N68" i="19"/>
  <c r="I68" i="19"/>
  <c r="H68" i="19"/>
  <c r="N67" i="19"/>
  <c r="I67" i="19"/>
  <c r="H67" i="19"/>
  <c r="N66" i="19"/>
  <c r="I66" i="19"/>
  <c r="H66" i="19"/>
  <c r="N65" i="19"/>
  <c r="I65" i="19"/>
  <c r="H65" i="19"/>
  <c r="N64" i="19"/>
  <c r="I64" i="19"/>
  <c r="H64" i="19"/>
  <c r="N62" i="19"/>
  <c r="I62" i="19"/>
  <c r="H62" i="19"/>
  <c r="N61" i="19"/>
  <c r="I61" i="19"/>
  <c r="H61" i="19"/>
  <c r="N60" i="19"/>
  <c r="I60" i="19"/>
  <c r="H60" i="19"/>
  <c r="N59" i="19"/>
  <c r="I59" i="19"/>
  <c r="H59" i="19"/>
  <c r="N68" i="18"/>
  <c r="I68" i="18"/>
  <c r="H68" i="18"/>
  <c r="N67" i="18"/>
  <c r="I67" i="18"/>
  <c r="H67" i="18"/>
  <c r="N66" i="18"/>
  <c r="I66" i="18"/>
  <c r="H66" i="18"/>
  <c r="N65" i="18"/>
  <c r="I65" i="18"/>
  <c r="H65" i="18"/>
  <c r="N64" i="18"/>
  <c r="I64" i="18"/>
  <c r="H64" i="18"/>
  <c r="N62" i="18"/>
  <c r="I62" i="18"/>
  <c r="H62" i="18"/>
  <c r="N61" i="18"/>
  <c r="I61" i="18"/>
  <c r="H61" i="18"/>
  <c r="N60" i="18"/>
  <c r="I60" i="18"/>
  <c r="H60" i="18"/>
  <c r="N59" i="18"/>
  <c r="I59" i="18"/>
  <c r="H59" i="18"/>
  <c r="N68" i="16"/>
  <c r="I68" i="16"/>
  <c r="H68" i="16"/>
  <c r="N67" i="16"/>
  <c r="I67" i="16"/>
  <c r="H67" i="16"/>
  <c r="N66" i="16"/>
  <c r="I66" i="16"/>
  <c r="H66" i="16"/>
  <c r="N65" i="16"/>
  <c r="I65" i="16"/>
  <c r="H65" i="16"/>
  <c r="N64" i="16"/>
  <c r="I64" i="16"/>
  <c r="H64" i="16"/>
  <c r="N62" i="16"/>
  <c r="I62" i="16"/>
  <c r="H62" i="16"/>
  <c r="N61" i="16"/>
  <c r="I61" i="16"/>
  <c r="H61" i="16"/>
  <c r="N60" i="16"/>
  <c r="I60" i="16"/>
  <c r="H60" i="16"/>
  <c r="N59" i="16"/>
  <c r="I59" i="16"/>
  <c r="H59" i="16"/>
  <c r="N68" i="15"/>
  <c r="I68" i="15"/>
  <c r="H68" i="15"/>
  <c r="N67" i="15"/>
  <c r="I67" i="15"/>
  <c r="H67" i="15"/>
  <c r="N66" i="15"/>
  <c r="I66" i="15"/>
  <c r="H66" i="15"/>
  <c r="N65" i="15"/>
  <c r="I65" i="15"/>
  <c r="H65" i="15"/>
  <c r="N64" i="15"/>
  <c r="I64" i="15"/>
  <c r="H64" i="15"/>
  <c r="N62" i="15"/>
  <c r="I62" i="15"/>
  <c r="H62" i="15"/>
  <c r="N61" i="15"/>
  <c r="I61" i="15"/>
  <c r="H61" i="15"/>
  <c r="N60" i="15"/>
  <c r="I60" i="15"/>
  <c r="H60" i="15"/>
  <c r="N59" i="15"/>
  <c r="I59" i="15"/>
  <c r="H59" i="15"/>
  <c r="N68" i="14"/>
  <c r="N67" i="14"/>
  <c r="N66" i="14"/>
  <c r="N65" i="14"/>
  <c r="N64" i="14"/>
  <c r="N62" i="14"/>
  <c r="N61" i="14"/>
  <c r="N60" i="14"/>
  <c r="N59" i="14"/>
  <c r="I68" i="14"/>
  <c r="H68" i="14"/>
  <c r="I67" i="14"/>
  <c r="H67" i="14"/>
  <c r="I66" i="14"/>
  <c r="H66" i="14"/>
  <c r="I65" i="14"/>
  <c r="H65" i="14"/>
  <c r="I64" i="14"/>
  <c r="H64" i="14"/>
  <c r="I62" i="14"/>
  <c r="H62" i="14"/>
  <c r="I61" i="14"/>
  <c r="H61" i="14"/>
  <c r="I60" i="14"/>
  <c r="H60" i="14"/>
  <c r="I59" i="14"/>
  <c r="H59" i="14"/>
  <c r="N68" i="13"/>
  <c r="N67" i="13"/>
  <c r="N66" i="13"/>
  <c r="N65" i="13"/>
  <c r="N64" i="13"/>
  <c r="N62" i="13"/>
  <c r="N61" i="13"/>
  <c r="N60" i="13"/>
  <c r="N59" i="13"/>
  <c r="H62" i="13"/>
  <c r="K62" i="13" s="1"/>
  <c r="I62" i="13"/>
  <c r="L62" i="13" s="1"/>
  <c r="H64" i="13"/>
  <c r="K64" i="13" s="1"/>
  <c r="I64" i="13"/>
  <c r="L64" i="13" s="1"/>
  <c r="H65" i="13"/>
  <c r="K65" i="13" s="1"/>
  <c r="K65" i="14" s="1"/>
  <c r="I65" i="13"/>
  <c r="H66" i="13"/>
  <c r="I66" i="13"/>
  <c r="L66" i="13" s="1"/>
  <c r="H67" i="13"/>
  <c r="K67" i="13" s="1"/>
  <c r="K67" i="14" s="1"/>
  <c r="I67" i="13"/>
  <c r="H68" i="13"/>
  <c r="K68" i="13" s="1"/>
  <c r="I68" i="13"/>
  <c r="L68" i="13" s="1"/>
  <c r="J60" i="23" l="1"/>
  <c r="J59" i="23"/>
  <c r="J65" i="13"/>
  <c r="K64" i="14"/>
  <c r="L62" i="14"/>
  <c r="L62" i="15" s="1"/>
  <c r="L62" i="16" s="1"/>
  <c r="L62" i="18" s="1"/>
  <c r="L62" i="19" s="1"/>
  <c r="L62" i="20" s="1"/>
  <c r="L62" i="21" s="1"/>
  <c r="L62" i="22" s="1"/>
  <c r="L62" i="23" s="1"/>
  <c r="L62" i="24" s="1"/>
  <c r="L62" i="30" s="1"/>
  <c r="J60" i="14"/>
  <c r="J62" i="14"/>
  <c r="J65" i="14"/>
  <c r="J67" i="14"/>
  <c r="K68" i="14"/>
  <c r="K68" i="15" s="1"/>
  <c r="J66" i="13"/>
  <c r="J68" i="13"/>
  <c r="K67" i="15"/>
  <c r="K67" i="16" s="1"/>
  <c r="K67" i="18" s="1"/>
  <c r="K67" i="19" s="1"/>
  <c r="K67" i="20" s="1"/>
  <c r="K67" i="21" s="1"/>
  <c r="K67" i="22" s="1"/>
  <c r="K67" i="23" s="1"/>
  <c r="K67" i="24" s="1"/>
  <c r="K67" i="30" s="1"/>
  <c r="J59" i="14"/>
  <c r="J64" i="14"/>
  <c r="J68" i="14"/>
  <c r="J62" i="23"/>
  <c r="J67" i="23"/>
  <c r="L68" i="14"/>
  <c r="L68" i="15" s="1"/>
  <c r="L68" i="16" s="1"/>
  <c r="L68" i="18" s="1"/>
  <c r="L68" i="19" s="1"/>
  <c r="L68" i="20" s="1"/>
  <c r="L68" i="21" s="1"/>
  <c r="L68" i="22" s="1"/>
  <c r="L68" i="23" s="1"/>
  <c r="L68" i="24" s="1"/>
  <c r="L68" i="30" s="1"/>
  <c r="J64" i="13"/>
  <c r="J61" i="23"/>
  <c r="J66" i="23"/>
  <c r="L64" i="14"/>
  <c r="L64" i="15" s="1"/>
  <c r="L64" i="16" s="1"/>
  <c r="L64" i="18" s="1"/>
  <c r="L64" i="19" s="1"/>
  <c r="L64" i="20" s="1"/>
  <c r="L64" i="21" s="1"/>
  <c r="L64" i="22" s="1"/>
  <c r="L64" i="23" s="1"/>
  <c r="L64" i="24" s="1"/>
  <c r="L64" i="30" s="1"/>
  <c r="J61" i="14"/>
  <c r="J66" i="14"/>
  <c r="J65" i="23"/>
  <c r="L66" i="14"/>
  <c r="L66" i="15" s="1"/>
  <c r="L66" i="16" s="1"/>
  <c r="L66" i="18" s="1"/>
  <c r="K64" i="15"/>
  <c r="K65" i="15"/>
  <c r="K65" i="16" s="1"/>
  <c r="K65" i="18" s="1"/>
  <c r="K65" i="19" s="1"/>
  <c r="K65" i="20" s="1"/>
  <c r="K65" i="21" s="1"/>
  <c r="K65" i="22" s="1"/>
  <c r="K65" i="23" s="1"/>
  <c r="K66" i="13"/>
  <c r="J67" i="13"/>
  <c r="M62" i="13"/>
  <c r="O62" i="13" s="1"/>
  <c r="K62" i="14"/>
  <c r="J62" i="13"/>
  <c r="J59" i="30"/>
  <c r="J60" i="30"/>
  <c r="J61" i="30"/>
  <c r="J62" i="30"/>
  <c r="J64" i="30"/>
  <c r="J65" i="30"/>
  <c r="J66" i="30"/>
  <c r="J67" i="30"/>
  <c r="J68" i="30"/>
  <c r="J59" i="24"/>
  <c r="J60" i="24"/>
  <c r="J61" i="24"/>
  <c r="J62" i="24"/>
  <c r="J64" i="24"/>
  <c r="J65" i="24"/>
  <c r="J66" i="24"/>
  <c r="J67" i="24"/>
  <c r="J68" i="24"/>
  <c r="J59" i="22"/>
  <c r="J60" i="22"/>
  <c r="J61" i="22"/>
  <c r="J62" i="22"/>
  <c r="J64" i="22"/>
  <c r="J65" i="22"/>
  <c r="J66" i="22"/>
  <c r="J67" i="22"/>
  <c r="J68" i="22"/>
  <c r="J59" i="21"/>
  <c r="J60" i="21"/>
  <c r="J61" i="21"/>
  <c r="J62" i="21"/>
  <c r="J64" i="21"/>
  <c r="J65" i="21"/>
  <c r="J66" i="21"/>
  <c r="J67" i="21"/>
  <c r="J68" i="21"/>
  <c r="J60" i="20"/>
  <c r="J61" i="20"/>
  <c r="J64" i="20"/>
  <c r="J66" i="20"/>
  <c r="J59" i="20"/>
  <c r="J62" i="20"/>
  <c r="J65" i="20"/>
  <c r="J67" i="20"/>
  <c r="J68" i="20"/>
  <c r="J59" i="19"/>
  <c r="J60" i="19"/>
  <c r="J61" i="19"/>
  <c r="J62" i="19"/>
  <c r="J64" i="19"/>
  <c r="J65" i="19"/>
  <c r="J66" i="19"/>
  <c r="J67" i="19"/>
  <c r="J68" i="19"/>
  <c r="J59" i="18"/>
  <c r="J61" i="18"/>
  <c r="J62" i="18"/>
  <c r="J64" i="18"/>
  <c r="J65" i="18"/>
  <c r="J66" i="18"/>
  <c r="J67" i="18"/>
  <c r="J68" i="18"/>
  <c r="J60" i="18"/>
  <c r="J59" i="16"/>
  <c r="J60" i="16"/>
  <c r="J61" i="16"/>
  <c r="J62" i="16"/>
  <c r="J64" i="16"/>
  <c r="J65" i="16"/>
  <c r="J66" i="16"/>
  <c r="J67" i="16"/>
  <c r="J68" i="16"/>
  <c r="J59" i="15"/>
  <c r="J60" i="15"/>
  <c r="J61" i="15"/>
  <c r="J62" i="15"/>
  <c r="J64" i="15"/>
  <c r="J65" i="15"/>
  <c r="J66" i="15"/>
  <c r="J67" i="15"/>
  <c r="J68" i="15"/>
  <c r="M68" i="13"/>
  <c r="O68" i="13" s="1"/>
  <c r="M64" i="13"/>
  <c r="O64" i="13" s="1"/>
  <c r="L67" i="13"/>
  <c r="L67" i="14" s="1"/>
  <c r="M67" i="14" s="1"/>
  <c r="O67" i="14" s="1"/>
  <c r="L65" i="13"/>
  <c r="K68" i="16" l="1"/>
  <c r="M68" i="16" s="1"/>
  <c r="O68" i="16" s="1"/>
  <c r="M68" i="15"/>
  <c r="O68" i="15" s="1"/>
  <c r="M64" i="14"/>
  <c r="O64" i="14" s="1"/>
  <c r="M68" i="14"/>
  <c r="O68" i="14" s="1"/>
  <c r="M67" i="13"/>
  <c r="O67" i="13" s="1"/>
  <c r="L67" i="15"/>
  <c r="L67" i="16" s="1"/>
  <c r="M67" i="16" s="1"/>
  <c r="O67" i="16" s="1"/>
  <c r="M65" i="13"/>
  <c r="O65" i="13" s="1"/>
  <c r="L65" i="14"/>
  <c r="M66" i="13"/>
  <c r="O66" i="13" s="1"/>
  <c r="K66" i="14"/>
  <c r="M64" i="15"/>
  <c r="O64" i="15" s="1"/>
  <c r="K64" i="16"/>
  <c r="M62" i="14"/>
  <c r="O62" i="14" s="1"/>
  <c r="K62" i="15"/>
  <c r="L66" i="19"/>
  <c r="L66" i="20" s="1"/>
  <c r="L66" i="21" s="1"/>
  <c r="K65" i="24"/>
  <c r="K65" i="30" s="1"/>
  <c r="K68" i="18" l="1"/>
  <c r="M68" i="18" s="1"/>
  <c r="O68" i="18" s="1"/>
  <c r="L67" i="18"/>
  <c r="M67" i="18" s="1"/>
  <c r="O67" i="18" s="1"/>
  <c r="M67" i="15"/>
  <c r="O67" i="15" s="1"/>
  <c r="M64" i="16"/>
  <c r="O64" i="16" s="1"/>
  <c r="K64" i="18"/>
  <c r="L65" i="15"/>
  <c r="M65" i="14"/>
  <c r="O65" i="14" s="1"/>
  <c r="M66" i="14"/>
  <c r="O66" i="14" s="1"/>
  <c r="K66" i="15"/>
  <c r="K62" i="16"/>
  <c r="M62" i="15"/>
  <c r="O62" i="15" s="1"/>
  <c r="L66" i="22"/>
  <c r="L67" i="19" l="1"/>
  <c r="L67" i="20" s="1"/>
  <c r="K68" i="19"/>
  <c r="M68" i="19" s="1"/>
  <c r="O68" i="19" s="1"/>
  <c r="L65" i="16"/>
  <c r="M65" i="15"/>
  <c r="O65" i="15" s="1"/>
  <c r="K66" i="16"/>
  <c r="M66" i="15"/>
  <c r="O66" i="15" s="1"/>
  <c r="M64" i="18"/>
  <c r="O64" i="18" s="1"/>
  <c r="K64" i="19"/>
  <c r="M62" i="16"/>
  <c r="O62" i="16" s="1"/>
  <c r="K62" i="18"/>
  <c r="L66" i="23"/>
  <c r="K68" i="20" l="1"/>
  <c r="M68" i="20" s="1"/>
  <c r="O68" i="20" s="1"/>
  <c r="M67" i="19"/>
  <c r="O67" i="19" s="1"/>
  <c r="M64" i="19"/>
  <c r="O64" i="19" s="1"/>
  <c r="K64" i="20"/>
  <c r="L65" i="18"/>
  <c r="M65" i="16"/>
  <c r="O65" i="16" s="1"/>
  <c r="K66" i="18"/>
  <c r="M66" i="16"/>
  <c r="O66" i="16" s="1"/>
  <c r="L67" i="21"/>
  <c r="M67" i="20"/>
  <c r="O67" i="20" s="1"/>
  <c r="M62" i="18"/>
  <c r="O62" i="18" s="1"/>
  <c r="K62" i="19"/>
  <c r="L66" i="24"/>
  <c r="K68" i="21"/>
  <c r="L67" i="22" l="1"/>
  <c r="M67" i="21"/>
  <c r="O67" i="21" s="1"/>
  <c r="L65" i="19"/>
  <c r="M65" i="18"/>
  <c r="O65" i="18" s="1"/>
  <c r="K64" i="21"/>
  <c r="M64" i="20"/>
  <c r="O64" i="20" s="1"/>
  <c r="K66" i="19"/>
  <c r="M66" i="18"/>
  <c r="O66" i="18" s="1"/>
  <c r="K62" i="20"/>
  <c r="M62" i="19"/>
  <c r="O62" i="19" s="1"/>
  <c r="K68" i="22"/>
  <c r="M68" i="21"/>
  <c r="O68" i="21" s="1"/>
  <c r="L66" i="30"/>
  <c r="K66" i="20" l="1"/>
  <c r="M66" i="19"/>
  <c r="O66" i="19" s="1"/>
  <c r="L65" i="20"/>
  <c r="M65" i="19"/>
  <c r="O65" i="19" s="1"/>
  <c r="K64" i="22"/>
  <c r="M64" i="21"/>
  <c r="O64" i="21" s="1"/>
  <c r="L67" i="23"/>
  <c r="M67" i="22"/>
  <c r="O67" i="22" s="1"/>
  <c r="M62" i="20"/>
  <c r="O62" i="20" s="1"/>
  <c r="K62" i="21"/>
  <c r="K68" i="23"/>
  <c r="M68" i="22"/>
  <c r="O68" i="22" s="1"/>
  <c r="M67" i="23" l="1"/>
  <c r="O67" i="23" s="1"/>
  <c r="L67" i="24"/>
  <c r="M64" i="22"/>
  <c r="O64" i="22" s="1"/>
  <c r="K64" i="23"/>
  <c r="L65" i="21"/>
  <c r="M65" i="20"/>
  <c r="O65" i="20" s="1"/>
  <c r="K66" i="21"/>
  <c r="M66" i="20"/>
  <c r="O66" i="20" s="1"/>
  <c r="K62" i="22"/>
  <c r="M62" i="21"/>
  <c r="O62" i="21" s="1"/>
  <c r="K68" i="24"/>
  <c r="M68" i="23"/>
  <c r="O68" i="23" s="1"/>
  <c r="K64" i="24" l="1"/>
  <c r="M64" i="23"/>
  <c r="O64" i="23" s="1"/>
  <c r="L67" i="30"/>
  <c r="M67" i="30" s="1"/>
  <c r="O67" i="30" s="1"/>
  <c r="M67" i="24"/>
  <c r="O67" i="24" s="1"/>
  <c r="K66" i="22"/>
  <c r="M66" i="21"/>
  <c r="O66" i="21" s="1"/>
  <c r="L65" i="22"/>
  <c r="M65" i="21"/>
  <c r="O65" i="21" s="1"/>
  <c r="M62" i="22"/>
  <c r="O62" i="22" s="1"/>
  <c r="K62" i="23"/>
  <c r="K68" i="30"/>
  <c r="M68" i="30" s="1"/>
  <c r="O68" i="30" s="1"/>
  <c r="M68" i="24"/>
  <c r="O68" i="24" s="1"/>
  <c r="L65" i="23" l="1"/>
  <c r="M65" i="22"/>
  <c r="O65" i="22" s="1"/>
  <c r="K66" i="23"/>
  <c r="M66" i="22"/>
  <c r="O66" i="22" s="1"/>
  <c r="M64" i="24"/>
  <c r="O64" i="24" s="1"/>
  <c r="K64" i="30"/>
  <c r="M64" i="30" s="1"/>
  <c r="O64" i="30" s="1"/>
  <c r="M62" i="23"/>
  <c r="O62" i="23" s="1"/>
  <c r="K62" i="24"/>
  <c r="N57" i="24"/>
  <c r="N56" i="24"/>
  <c r="N55" i="24"/>
  <c r="N54" i="24"/>
  <c r="N46" i="24"/>
  <c r="N45" i="24"/>
  <c r="N44" i="24"/>
  <c r="N43" i="24"/>
  <c r="N42" i="24"/>
  <c r="N41" i="24"/>
  <c r="N40" i="24"/>
  <c r="N38" i="24"/>
  <c r="N37" i="24"/>
  <c r="N36" i="24"/>
  <c r="N35" i="24"/>
  <c r="N34" i="24"/>
  <c r="N33" i="24"/>
  <c r="N30" i="24"/>
  <c r="N29" i="24"/>
  <c r="N28" i="24"/>
  <c r="N27" i="24"/>
  <c r="N26" i="24"/>
  <c r="N25" i="24"/>
  <c r="N24" i="24"/>
  <c r="N23" i="24"/>
  <c r="N22" i="24"/>
  <c r="N21" i="24"/>
  <c r="N20" i="24"/>
  <c r="N19" i="24"/>
  <c r="N17" i="24"/>
  <c r="N16" i="24"/>
  <c r="N15" i="24"/>
  <c r="N14" i="24"/>
  <c r="N13" i="24"/>
  <c r="N12" i="24"/>
  <c r="N57" i="23"/>
  <c r="N56" i="23"/>
  <c r="N55" i="23"/>
  <c r="N54" i="23"/>
  <c r="N46" i="23"/>
  <c r="N45" i="23"/>
  <c r="N44" i="23"/>
  <c r="N43" i="23"/>
  <c r="N42" i="23"/>
  <c r="N41" i="23"/>
  <c r="N40" i="23"/>
  <c r="N38" i="23"/>
  <c r="N37" i="23"/>
  <c r="N36" i="23"/>
  <c r="N35" i="23"/>
  <c r="N34" i="23"/>
  <c r="N33" i="23"/>
  <c r="N30" i="23"/>
  <c r="N29" i="23"/>
  <c r="N28" i="23"/>
  <c r="N27" i="23"/>
  <c r="N26" i="23"/>
  <c r="N25" i="23"/>
  <c r="N24" i="23"/>
  <c r="N23" i="23"/>
  <c r="N22" i="23"/>
  <c r="N21" i="23"/>
  <c r="N20" i="23"/>
  <c r="N19" i="23"/>
  <c r="N17" i="23"/>
  <c r="N16" i="23"/>
  <c r="N15" i="23"/>
  <c r="N14" i="23"/>
  <c r="N13" i="23"/>
  <c r="N12" i="23"/>
  <c r="N57" i="22"/>
  <c r="N56" i="22"/>
  <c r="N55" i="22"/>
  <c r="N54" i="22"/>
  <c r="N46" i="22"/>
  <c r="N45" i="22"/>
  <c r="N44" i="22"/>
  <c r="N43" i="22"/>
  <c r="N42" i="22"/>
  <c r="N41" i="22"/>
  <c r="N40" i="22"/>
  <c r="N38" i="22"/>
  <c r="N37" i="22"/>
  <c r="N36" i="22"/>
  <c r="N35" i="22"/>
  <c r="N34" i="22"/>
  <c r="N33" i="22"/>
  <c r="N30" i="22"/>
  <c r="N29" i="22"/>
  <c r="N28" i="22"/>
  <c r="N27" i="22"/>
  <c r="N26" i="22"/>
  <c r="N25" i="22"/>
  <c r="N24" i="22"/>
  <c r="N23" i="22"/>
  <c r="N22" i="22"/>
  <c r="N21" i="22"/>
  <c r="N20" i="22"/>
  <c r="N19" i="22"/>
  <c r="N17" i="22"/>
  <c r="N16" i="22"/>
  <c r="N15" i="22"/>
  <c r="N14" i="22"/>
  <c r="N13" i="22"/>
  <c r="N12" i="22"/>
  <c r="N57" i="21"/>
  <c r="N56" i="21"/>
  <c r="N55" i="21"/>
  <c r="N54" i="21"/>
  <c r="N46" i="21"/>
  <c r="N45" i="21"/>
  <c r="N44" i="21"/>
  <c r="N43" i="21"/>
  <c r="N42" i="21"/>
  <c r="N41" i="21"/>
  <c r="N40" i="21"/>
  <c r="N38" i="21"/>
  <c r="N37" i="21"/>
  <c r="N36" i="21"/>
  <c r="N35" i="21"/>
  <c r="N34" i="21"/>
  <c r="N33" i="21"/>
  <c r="N30" i="21"/>
  <c r="N29" i="21"/>
  <c r="N28" i="21"/>
  <c r="N27" i="21"/>
  <c r="N26" i="21"/>
  <c r="N25" i="21"/>
  <c r="N24" i="21"/>
  <c r="N23" i="21"/>
  <c r="N22" i="21"/>
  <c r="N21" i="21"/>
  <c r="N20" i="21"/>
  <c r="N19" i="21"/>
  <c r="N17" i="21"/>
  <c r="N16" i="21"/>
  <c r="N15" i="21"/>
  <c r="N14" i="21"/>
  <c r="N13" i="21"/>
  <c r="N12" i="21"/>
  <c r="N57" i="20"/>
  <c r="N56" i="20"/>
  <c r="N55" i="20"/>
  <c r="N54" i="20"/>
  <c r="N46" i="20"/>
  <c r="N45" i="20"/>
  <c r="N44" i="20"/>
  <c r="N43" i="20"/>
  <c r="N42" i="20"/>
  <c r="N41" i="20"/>
  <c r="N40" i="20"/>
  <c r="N38" i="20"/>
  <c r="N37" i="20"/>
  <c r="N36" i="20"/>
  <c r="N35" i="20"/>
  <c r="N34" i="20"/>
  <c r="N33" i="20"/>
  <c r="N30" i="20"/>
  <c r="N29" i="20"/>
  <c r="N28" i="20"/>
  <c r="N27" i="20"/>
  <c r="N26" i="20"/>
  <c r="N25" i="20"/>
  <c r="N24" i="20"/>
  <c r="N23" i="20"/>
  <c r="N22" i="20"/>
  <c r="N21" i="20"/>
  <c r="N20" i="20"/>
  <c r="N19" i="20"/>
  <c r="N17" i="20"/>
  <c r="N16" i="20"/>
  <c r="N15" i="20"/>
  <c r="N14" i="20"/>
  <c r="N13" i="20"/>
  <c r="N12" i="20"/>
  <c r="N57" i="19"/>
  <c r="N56" i="19"/>
  <c r="N55" i="19"/>
  <c r="N54" i="19"/>
  <c r="N46" i="19"/>
  <c r="N45" i="19"/>
  <c r="N44" i="19"/>
  <c r="N43" i="19"/>
  <c r="N42" i="19"/>
  <c r="N41" i="19"/>
  <c r="N40" i="19"/>
  <c r="N38" i="19"/>
  <c r="N37" i="19"/>
  <c r="N36" i="19"/>
  <c r="N35" i="19"/>
  <c r="N34" i="19"/>
  <c r="N33" i="19"/>
  <c r="N30" i="19"/>
  <c r="N29" i="19"/>
  <c r="N28" i="19"/>
  <c r="N27" i="19"/>
  <c r="N26" i="19"/>
  <c r="N25" i="19"/>
  <c r="N24" i="19"/>
  <c r="N23" i="19"/>
  <c r="N22" i="19"/>
  <c r="N21" i="19"/>
  <c r="N20" i="19"/>
  <c r="N19" i="19"/>
  <c r="N17" i="19"/>
  <c r="N16" i="19"/>
  <c r="N15" i="19"/>
  <c r="N14" i="19"/>
  <c r="N13" i="19"/>
  <c r="N12" i="19"/>
  <c r="N57" i="18"/>
  <c r="N56" i="18"/>
  <c r="N55" i="18"/>
  <c r="N54" i="18"/>
  <c r="N46" i="18"/>
  <c r="N45" i="18"/>
  <c r="N44" i="18"/>
  <c r="N43" i="18"/>
  <c r="N42" i="18"/>
  <c r="N41" i="18"/>
  <c r="N40" i="18"/>
  <c r="N38" i="18"/>
  <c r="N37" i="18"/>
  <c r="N36" i="18"/>
  <c r="N35" i="18"/>
  <c r="N34" i="18"/>
  <c r="N33" i="18"/>
  <c r="N30" i="18"/>
  <c r="N29" i="18"/>
  <c r="N28" i="18"/>
  <c r="N27" i="18"/>
  <c r="N26" i="18"/>
  <c r="N25" i="18"/>
  <c r="N24" i="18"/>
  <c r="N23" i="18"/>
  <c r="N22" i="18"/>
  <c r="N21" i="18"/>
  <c r="N20" i="18"/>
  <c r="N19" i="18"/>
  <c r="N17" i="18"/>
  <c r="N16" i="18"/>
  <c r="N15" i="18"/>
  <c r="N14" i="18"/>
  <c r="N13" i="18"/>
  <c r="N12" i="18"/>
  <c r="N57" i="16"/>
  <c r="N56" i="16"/>
  <c r="N55" i="16"/>
  <c r="N54" i="16"/>
  <c r="N46" i="16"/>
  <c r="N45" i="16"/>
  <c r="N44" i="16"/>
  <c r="N43" i="16"/>
  <c r="N42" i="16"/>
  <c r="N41" i="16"/>
  <c r="N40" i="16"/>
  <c r="N38" i="16"/>
  <c r="N37" i="16"/>
  <c r="N36" i="16"/>
  <c r="N35" i="16"/>
  <c r="N34" i="16"/>
  <c r="N33" i="16"/>
  <c r="N30" i="16"/>
  <c r="N29" i="16"/>
  <c r="N28" i="16"/>
  <c r="N27" i="16"/>
  <c r="N26" i="16"/>
  <c r="N25" i="16"/>
  <c r="N24" i="16"/>
  <c r="N23" i="16"/>
  <c r="N22" i="16"/>
  <c r="N21" i="16"/>
  <c r="N20" i="16"/>
  <c r="N19" i="16"/>
  <c r="N17" i="16"/>
  <c r="N16" i="16"/>
  <c r="N15" i="16"/>
  <c r="N14" i="16"/>
  <c r="N13" i="16"/>
  <c r="N12" i="16"/>
  <c r="N57" i="15"/>
  <c r="N56" i="15"/>
  <c r="N55" i="15"/>
  <c r="N54" i="15"/>
  <c r="N46" i="15"/>
  <c r="N45" i="15"/>
  <c r="N44" i="15"/>
  <c r="N43" i="15"/>
  <c r="N42" i="15"/>
  <c r="N41" i="15"/>
  <c r="N40" i="15"/>
  <c r="N38" i="15"/>
  <c r="N37" i="15"/>
  <c r="N36" i="15"/>
  <c r="N35" i="15"/>
  <c r="N34" i="15"/>
  <c r="N33" i="15"/>
  <c r="N30" i="15"/>
  <c r="N29" i="15"/>
  <c r="N28" i="15"/>
  <c r="N27" i="15"/>
  <c r="N26" i="15"/>
  <c r="N25" i="15"/>
  <c r="N24" i="15"/>
  <c r="N23" i="15"/>
  <c r="N22" i="15"/>
  <c r="N21" i="15"/>
  <c r="N20" i="15"/>
  <c r="N19" i="15"/>
  <c r="N17" i="15"/>
  <c r="N16" i="15"/>
  <c r="N15" i="15"/>
  <c r="N14" i="15"/>
  <c r="N13" i="15"/>
  <c r="N12" i="15"/>
  <c r="N57" i="14"/>
  <c r="N56" i="14"/>
  <c r="N55" i="14"/>
  <c r="N54" i="14"/>
  <c r="N44" i="14"/>
  <c r="N43" i="14"/>
  <c r="N42" i="14"/>
  <c r="N41" i="14"/>
  <c r="N40" i="14"/>
  <c r="N37" i="14"/>
  <c r="N36" i="14"/>
  <c r="N35" i="14"/>
  <c r="N34" i="14"/>
  <c r="N33" i="14"/>
  <c r="N30" i="14"/>
  <c r="N29" i="14"/>
  <c r="N28" i="14"/>
  <c r="N27" i="14"/>
  <c r="N26" i="14"/>
  <c r="N25" i="14"/>
  <c r="N24" i="14"/>
  <c r="N23" i="14"/>
  <c r="N22" i="14"/>
  <c r="N21" i="14"/>
  <c r="N20" i="14"/>
  <c r="N19" i="14"/>
  <c r="N17" i="14"/>
  <c r="N16" i="14"/>
  <c r="N15" i="14"/>
  <c r="N14" i="14"/>
  <c r="N13" i="14"/>
  <c r="N12" i="14"/>
  <c r="N55" i="13"/>
  <c r="N56" i="13"/>
  <c r="N57" i="13"/>
  <c r="N54" i="13"/>
  <c r="N41" i="13"/>
  <c r="N42" i="13"/>
  <c r="N43" i="13"/>
  <c r="N44" i="13"/>
  <c r="N40" i="13"/>
  <c r="N34" i="13"/>
  <c r="N35" i="13"/>
  <c r="N36" i="13"/>
  <c r="N37" i="13"/>
  <c r="N33" i="13"/>
  <c r="N20" i="13"/>
  <c r="N21" i="13"/>
  <c r="N22" i="13"/>
  <c r="N23" i="13"/>
  <c r="N24" i="13"/>
  <c r="N25" i="13"/>
  <c r="N26" i="13"/>
  <c r="N27" i="13"/>
  <c r="N28" i="13"/>
  <c r="N29" i="13"/>
  <c r="N30" i="13"/>
  <c r="N19" i="13"/>
  <c r="N13" i="13"/>
  <c r="N14" i="13"/>
  <c r="N15" i="13"/>
  <c r="N16" i="13"/>
  <c r="N17" i="13"/>
  <c r="N12" i="13"/>
  <c r="K66" i="24" l="1"/>
  <c r="M66" i="23"/>
  <c r="O66" i="23" s="1"/>
  <c r="L65" i="24"/>
  <c r="M65" i="23"/>
  <c r="O65" i="23" s="1"/>
  <c r="K62" i="30"/>
  <c r="M62" i="30" s="1"/>
  <c r="O62" i="30" s="1"/>
  <c r="M62" i="24"/>
  <c r="O62" i="24" s="1"/>
  <c r="G45" i="13"/>
  <c r="F45" i="13"/>
  <c r="E45" i="13"/>
  <c r="D45" i="13"/>
  <c r="G38" i="13"/>
  <c r="F38" i="13"/>
  <c r="E38" i="13"/>
  <c r="D38" i="13"/>
  <c r="G45" i="15"/>
  <c r="F45" i="15"/>
  <c r="E45" i="15"/>
  <c r="D45" i="15"/>
  <c r="G38" i="15"/>
  <c r="F38" i="15"/>
  <c r="F46" i="15" s="1"/>
  <c r="E38" i="15"/>
  <c r="E46" i="15" s="1"/>
  <c r="D38" i="15"/>
  <c r="D46" i="15" s="1"/>
  <c r="G13" i="15"/>
  <c r="F13" i="15"/>
  <c r="E13" i="15"/>
  <c r="D13" i="15"/>
  <c r="G45" i="16"/>
  <c r="F45" i="16"/>
  <c r="E45" i="16"/>
  <c r="D45" i="16"/>
  <c r="G38" i="16"/>
  <c r="G46" i="16" s="1"/>
  <c r="F38" i="16"/>
  <c r="F46" i="16" s="1"/>
  <c r="E38" i="16"/>
  <c r="E46" i="16" s="1"/>
  <c r="D38" i="16"/>
  <c r="D46" i="16" s="1"/>
  <c r="G13" i="16"/>
  <c r="I13" i="16" s="1"/>
  <c r="F13" i="16"/>
  <c r="E13" i="16"/>
  <c r="D13" i="16"/>
  <c r="G45" i="18"/>
  <c r="F45" i="18"/>
  <c r="E45" i="18"/>
  <c r="D45" i="18"/>
  <c r="G38" i="18"/>
  <c r="G46" i="18" s="1"/>
  <c r="F38" i="18"/>
  <c r="F46" i="18" s="1"/>
  <c r="E38" i="18"/>
  <c r="E46" i="18" s="1"/>
  <c r="D38" i="18"/>
  <c r="D46" i="18" s="1"/>
  <c r="G13" i="18"/>
  <c r="F13" i="18"/>
  <c r="E13" i="18"/>
  <c r="D13" i="18"/>
  <c r="G45" i="19"/>
  <c r="F45" i="19"/>
  <c r="E45" i="19"/>
  <c r="D45" i="19"/>
  <c r="G38" i="19"/>
  <c r="F38" i="19"/>
  <c r="F46" i="19" s="1"/>
  <c r="E38" i="19"/>
  <c r="E46" i="19" s="1"/>
  <c r="D38" i="19"/>
  <c r="D46" i="19" s="1"/>
  <c r="G13" i="19"/>
  <c r="F13" i="19"/>
  <c r="E13" i="19"/>
  <c r="D13" i="19"/>
  <c r="G45" i="20"/>
  <c r="F45" i="20"/>
  <c r="E45" i="20"/>
  <c r="D45" i="20"/>
  <c r="G38" i="20"/>
  <c r="G46" i="20" s="1"/>
  <c r="F38" i="20"/>
  <c r="E38" i="20"/>
  <c r="E46" i="20" s="1"/>
  <c r="D38" i="20"/>
  <c r="D46" i="20" s="1"/>
  <c r="G13" i="20"/>
  <c r="F13" i="20"/>
  <c r="E13" i="20"/>
  <c r="D13" i="20"/>
  <c r="G45" i="21"/>
  <c r="F45" i="21"/>
  <c r="E45" i="21"/>
  <c r="D45" i="21"/>
  <c r="G38" i="21"/>
  <c r="G46" i="21" s="1"/>
  <c r="F38" i="21"/>
  <c r="F46" i="21" s="1"/>
  <c r="E38" i="21"/>
  <c r="E46" i="21" s="1"/>
  <c r="D38" i="21"/>
  <c r="D46" i="21" s="1"/>
  <c r="G13" i="21"/>
  <c r="F13" i="21"/>
  <c r="E13" i="21"/>
  <c r="D13" i="21"/>
  <c r="G45" i="22"/>
  <c r="F45" i="22"/>
  <c r="E45" i="22"/>
  <c r="D45" i="22"/>
  <c r="G38" i="22"/>
  <c r="G46" i="22" s="1"/>
  <c r="F38" i="22"/>
  <c r="F46" i="22" s="1"/>
  <c r="E38" i="22"/>
  <c r="E46" i="22" s="1"/>
  <c r="D38" i="22"/>
  <c r="D46" i="22" s="1"/>
  <c r="G13" i="22"/>
  <c r="F13" i="22"/>
  <c r="E13" i="22"/>
  <c r="D13" i="22"/>
  <c r="G45" i="23"/>
  <c r="F45" i="23"/>
  <c r="E45" i="23"/>
  <c r="D45" i="23"/>
  <c r="G38" i="23"/>
  <c r="G46" i="23" s="1"/>
  <c r="F38" i="23"/>
  <c r="F46" i="23" s="1"/>
  <c r="E38" i="23"/>
  <c r="E46" i="23" s="1"/>
  <c r="D38" i="23"/>
  <c r="D46" i="23" s="1"/>
  <c r="G13" i="23"/>
  <c r="F13" i="23"/>
  <c r="E13" i="23"/>
  <c r="D13" i="23"/>
  <c r="G45" i="24"/>
  <c r="F45" i="24"/>
  <c r="E45" i="24"/>
  <c r="D45" i="24"/>
  <c r="G38" i="24"/>
  <c r="G46" i="24" s="1"/>
  <c r="F38" i="24"/>
  <c r="F46" i="24" s="1"/>
  <c r="E38" i="24"/>
  <c r="E46" i="24" s="1"/>
  <c r="D38" i="24"/>
  <c r="D46" i="24" s="1"/>
  <c r="G13" i="24"/>
  <c r="F13" i="24"/>
  <c r="E13" i="24"/>
  <c r="D13" i="24"/>
  <c r="G45" i="30"/>
  <c r="F45" i="30"/>
  <c r="E45" i="30"/>
  <c r="D45" i="30"/>
  <c r="G38" i="30"/>
  <c r="G46" i="30" s="1"/>
  <c r="F38" i="30"/>
  <c r="F46" i="30" s="1"/>
  <c r="E38" i="30"/>
  <c r="D38" i="30"/>
  <c r="G13" i="30"/>
  <c r="F13" i="30"/>
  <c r="E13" i="30"/>
  <c r="D13" i="30"/>
  <c r="I57" i="16"/>
  <c r="H57" i="16"/>
  <c r="I56" i="16"/>
  <c r="H56" i="16"/>
  <c r="I55" i="16"/>
  <c r="H55" i="16"/>
  <c r="I54" i="16"/>
  <c r="H54" i="16"/>
  <c r="I52" i="16"/>
  <c r="H52" i="16"/>
  <c r="I51" i="16"/>
  <c r="H51" i="16"/>
  <c r="I50" i="16"/>
  <c r="H50" i="16"/>
  <c r="I49" i="16"/>
  <c r="H49" i="16"/>
  <c r="I48" i="16"/>
  <c r="H48" i="16"/>
  <c r="I44" i="16"/>
  <c r="H44" i="16"/>
  <c r="I43" i="16"/>
  <c r="H43" i="16"/>
  <c r="I42" i="16"/>
  <c r="H42" i="16"/>
  <c r="I41" i="16"/>
  <c r="H41" i="16"/>
  <c r="J41" i="16" s="1"/>
  <c r="I40" i="16"/>
  <c r="H40" i="16"/>
  <c r="I37" i="16"/>
  <c r="H37" i="16"/>
  <c r="I36" i="16"/>
  <c r="J36" i="16" s="1"/>
  <c r="H36" i="16"/>
  <c r="I35" i="16"/>
  <c r="H35" i="16"/>
  <c r="I34" i="16"/>
  <c r="H34" i="16"/>
  <c r="I33" i="16"/>
  <c r="J33" i="16" s="1"/>
  <c r="H33" i="16"/>
  <c r="I30" i="16"/>
  <c r="H30" i="16"/>
  <c r="I29" i="16"/>
  <c r="H29" i="16"/>
  <c r="I28" i="16"/>
  <c r="H28" i="16"/>
  <c r="I27" i="16"/>
  <c r="J27" i="16" s="1"/>
  <c r="H27" i="16"/>
  <c r="I26" i="16"/>
  <c r="J26" i="16" s="1"/>
  <c r="H26" i="16"/>
  <c r="I25" i="16"/>
  <c r="J25" i="16" s="1"/>
  <c r="H25" i="16"/>
  <c r="I24" i="16"/>
  <c r="H24" i="16"/>
  <c r="I23" i="16"/>
  <c r="H23" i="16"/>
  <c r="I22" i="16"/>
  <c r="J22" i="16" s="1"/>
  <c r="H22" i="16"/>
  <c r="I21" i="16"/>
  <c r="H21" i="16"/>
  <c r="I20" i="16"/>
  <c r="J20" i="16" s="1"/>
  <c r="H20" i="16"/>
  <c r="I19" i="16"/>
  <c r="H19" i="16"/>
  <c r="I17" i="16"/>
  <c r="H17" i="16"/>
  <c r="I16" i="16"/>
  <c r="H16" i="16"/>
  <c r="I15" i="16"/>
  <c r="J15" i="16" s="1"/>
  <c r="H15" i="16"/>
  <c r="I14" i="16"/>
  <c r="H14" i="16"/>
  <c r="H12" i="16"/>
  <c r="I57" i="15"/>
  <c r="H57" i="15"/>
  <c r="J57" i="15" s="1"/>
  <c r="I56" i="15"/>
  <c r="H56" i="15"/>
  <c r="I55" i="15"/>
  <c r="H55" i="15"/>
  <c r="I54" i="15"/>
  <c r="H54" i="15"/>
  <c r="I52" i="15"/>
  <c r="H52" i="15"/>
  <c r="I51" i="15"/>
  <c r="H51" i="15"/>
  <c r="I50" i="15"/>
  <c r="H50" i="15"/>
  <c r="I49" i="15"/>
  <c r="H49" i="15"/>
  <c r="I48" i="15"/>
  <c r="H48" i="15"/>
  <c r="I44" i="15"/>
  <c r="H44" i="15"/>
  <c r="I43" i="15"/>
  <c r="H43" i="15"/>
  <c r="I42" i="15"/>
  <c r="H42" i="15"/>
  <c r="I41" i="15"/>
  <c r="H41" i="15"/>
  <c r="I40" i="15"/>
  <c r="H40" i="15"/>
  <c r="I37" i="15"/>
  <c r="H37" i="15"/>
  <c r="I36" i="15"/>
  <c r="H36" i="15"/>
  <c r="I35" i="15"/>
  <c r="H35" i="15"/>
  <c r="I34" i="15"/>
  <c r="H34" i="15"/>
  <c r="I33" i="15"/>
  <c r="H33" i="15"/>
  <c r="I30" i="15"/>
  <c r="H30" i="15"/>
  <c r="I29" i="15"/>
  <c r="H29" i="15"/>
  <c r="I28" i="15"/>
  <c r="H28" i="15"/>
  <c r="I27" i="15"/>
  <c r="H27" i="15"/>
  <c r="I26" i="15"/>
  <c r="H26" i="15"/>
  <c r="I25" i="15"/>
  <c r="H25" i="15"/>
  <c r="I24" i="15"/>
  <c r="H24" i="15"/>
  <c r="I23" i="15"/>
  <c r="H23" i="15"/>
  <c r="I22" i="15"/>
  <c r="H22" i="15"/>
  <c r="I21" i="15"/>
  <c r="H21" i="15"/>
  <c r="I20" i="15"/>
  <c r="H20" i="15"/>
  <c r="I19" i="15"/>
  <c r="H19" i="15"/>
  <c r="I17" i="15"/>
  <c r="H17" i="15"/>
  <c r="I16" i="15"/>
  <c r="H16" i="15"/>
  <c r="I15" i="15"/>
  <c r="H15" i="15"/>
  <c r="I14" i="15"/>
  <c r="H14" i="15"/>
  <c r="I13" i="15"/>
  <c r="H12" i="15"/>
  <c r="I57" i="14"/>
  <c r="H57" i="14"/>
  <c r="I56" i="14"/>
  <c r="H56" i="14"/>
  <c r="I55" i="14"/>
  <c r="H55" i="14"/>
  <c r="I54" i="14"/>
  <c r="H54" i="14"/>
  <c r="I52" i="14"/>
  <c r="H52" i="14"/>
  <c r="I51" i="14"/>
  <c r="H51" i="14"/>
  <c r="I50" i="14"/>
  <c r="H50" i="14"/>
  <c r="I49" i="14"/>
  <c r="H49" i="14"/>
  <c r="I48" i="14"/>
  <c r="H48" i="14"/>
  <c r="I44" i="14"/>
  <c r="H44" i="14"/>
  <c r="I43" i="14"/>
  <c r="H43" i="14"/>
  <c r="I42" i="14"/>
  <c r="H42" i="14"/>
  <c r="I41" i="14"/>
  <c r="H41" i="14"/>
  <c r="I40" i="14"/>
  <c r="H40" i="14"/>
  <c r="I37" i="14"/>
  <c r="H37" i="14"/>
  <c r="I36" i="14"/>
  <c r="H36" i="14"/>
  <c r="I35" i="14"/>
  <c r="H35" i="14"/>
  <c r="I34" i="14"/>
  <c r="H34" i="14"/>
  <c r="I33" i="14"/>
  <c r="H33" i="14"/>
  <c r="I30" i="14"/>
  <c r="H30" i="14"/>
  <c r="I29" i="14"/>
  <c r="H29" i="14"/>
  <c r="I28" i="14"/>
  <c r="H28" i="14"/>
  <c r="I27" i="14"/>
  <c r="H27" i="14"/>
  <c r="I26" i="14"/>
  <c r="H26" i="14"/>
  <c r="I25" i="14"/>
  <c r="H25" i="14"/>
  <c r="I24" i="14"/>
  <c r="H24" i="14"/>
  <c r="I23" i="14"/>
  <c r="H23" i="14"/>
  <c r="I22" i="14"/>
  <c r="H22" i="14"/>
  <c r="I21" i="14"/>
  <c r="H21" i="14"/>
  <c r="I20" i="14"/>
  <c r="H20" i="14"/>
  <c r="I19" i="14"/>
  <c r="H19" i="14"/>
  <c r="I17" i="14"/>
  <c r="H17" i="14"/>
  <c r="I16" i="14"/>
  <c r="H16" i="14"/>
  <c r="I15" i="14"/>
  <c r="H15" i="14"/>
  <c r="I14" i="14"/>
  <c r="H14" i="14"/>
  <c r="H12" i="14"/>
  <c r="J17" i="15" l="1"/>
  <c r="J30" i="15"/>
  <c r="J40" i="15"/>
  <c r="J40" i="16"/>
  <c r="J51" i="16"/>
  <c r="J56" i="16"/>
  <c r="J19" i="15"/>
  <c r="J21" i="15"/>
  <c r="J23" i="15"/>
  <c r="J25" i="15"/>
  <c r="J27" i="15"/>
  <c r="J29" i="15"/>
  <c r="J41" i="15"/>
  <c r="J50" i="15"/>
  <c r="J48" i="16"/>
  <c r="J50" i="16"/>
  <c r="J52" i="16"/>
  <c r="J55" i="16"/>
  <c r="C73" i="16"/>
  <c r="J24" i="15"/>
  <c r="J28" i="15"/>
  <c r="J36" i="15"/>
  <c r="J34" i="16"/>
  <c r="J19" i="16"/>
  <c r="J23" i="16"/>
  <c r="F46" i="20"/>
  <c r="G46" i="15"/>
  <c r="G46" i="13"/>
  <c r="J14" i="16"/>
  <c r="J21" i="16"/>
  <c r="C71" i="16" s="1"/>
  <c r="J28" i="16"/>
  <c r="C72" i="16" s="1"/>
  <c r="J30" i="16"/>
  <c r="J37" i="16"/>
  <c r="J54" i="16"/>
  <c r="H13" i="16"/>
  <c r="J13" i="16" s="1"/>
  <c r="C70" i="16" s="1"/>
  <c r="H13" i="15"/>
  <c r="J13" i="15" s="1"/>
  <c r="C70" i="15" s="1"/>
  <c r="J22" i="15"/>
  <c r="J26" i="15"/>
  <c r="J37" i="15"/>
  <c r="J51" i="15"/>
  <c r="J56" i="15"/>
  <c r="J24" i="16"/>
  <c r="J35" i="16"/>
  <c r="J42" i="16"/>
  <c r="J44" i="16"/>
  <c r="J49" i="16"/>
  <c r="J57" i="16"/>
  <c r="G46" i="19"/>
  <c r="J55" i="15"/>
  <c r="I13" i="14"/>
  <c r="L65" i="30"/>
  <c r="M65" i="30" s="1"/>
  <c r="O65" i="30" s="1"/>
  <c r="M65" i="24"/>
  <c r="O65" i="24" s="1"/>
  <c r="K66" i="30"/>
  <c r="M66" i="30" s="1"/>
  <c r="O66" i="30" s="1"/>
  <c r="M66" i="24"/>
  <c r="O66" i="24" s="1"/>
  <c r="F46" i="13"/>
  <c r="J33" i="14"/>
  <c r="J35" i="14"/>
  <c r="J37" i="14"/>
  <c r="J55" i="14"/>
  <c r="H38" i="14"/>
  <c r="J50" i="14"/>
  <c r="J17" i="14"/>
  <c r="H13" i="14"/>
  <c r="J22" i="14"/>
  <c r="J26" i="14"/>
  <c r="J28" i="14"/>
  <c r="J44" i="14"/>
  <c r="J19" i="14"/>
  <c r="J21" i="14"/>
  <c r="J30" i="14"/>
  <c r="J36" i="14"/>
  <c r="J42" i="14"/>
  <c r="J51" i="14"/>
  <c r="I45" i="14"/>
  <c r="D46" i="13"/>
  <c r="E46" i="13"/>
  <c r="J54" i="15"/>
  <c r="J54" i="14"/>
  <c r="J23" i="14"/>
  <c r="J43" i="14"/>
  <c r="J20" i="14"/>
  <c r="J27" i="14"/>
  <c r="J29" i="14"/>
  <c r="J40" i="14"/>
  <c r="J52" i="14"/>
  <c r="J15" i="14"/>
  <c r="J25" i="14"/>
  <c r="I38" i="14"/>
  <c r="J41" i="14"/>
  <c r="J48" i="14"/>
  <c r="J56" i="14"/>
  <c r="J14" i="14"/>
  <c r="J16" i="14"/>
  <c r="J24" i="14"/>
  <c r="H45" i="14"/>
  <c r="J49" i="14"/>
  <c r="J57" i="14"/>
  <c r="J14" i="15"/>
  <c r="J16" i="15"/>
  <c r="J33" i="15"/>
  <c r="C73" i="15" s="1"/>
  <c r="J35" i="15"/>
  <c r="H45" i="15"/>
  <c r="J42" i="15"/>
  <c r="J44" i="15"/>
  <c r="J49" i="15"/>
  <c r="J15" i="15"/>
  <c r="J34" i="15"/>
  <c r="I45" i="15"/>
  <c r="J43" i="15"/>
  <c r="J48" i="15"/>
  <c r="J20" i="15"/>
  <c r="J52" i="15"/>
  <c r="J16" i="16"/>
  <c r="H38" i="16"/>
  <c r="H45" i="16"/>
  <c r="J29" i="16"/>
  <c r="I45" i="16"/>
  <c r="I38" i="16"/>
  <c r="J43" i="16"/>
  <c r="D46" i="30"/>
  <c r="E46" i="30"/>
  <c r="J17" i="16"/>
  <c r="H38" i="15"/>
  <c r="I38" i="15"/>
  <c r="J34" i="14"/>
  <c r="C71" i="15" l="1"/>
  <c r="I46" i="16"/>
  <c r="J45" i="15"/>
  <c r="J38" i="16"/>
  <c r="C72" i="15"/>
  <c r="C74" i="16"/>
  <c r="J13" i="14"/>
  <c r="C70" i="14" s="1"/>
  <c r="H46" i="15"/>
  <c r="C74" i="15"/>
  <c r="C72" i="14"/>
  <c r="H46" i="14"/>
  <c r="I46" i="14"/>
  <c r="J45" i="14"/>
  <c r="C71" i="14"/>
  <c r="C73" i="14"/>
  <c r="J38" i="14"/>
  <c r="C74" i="14"/>
  <c r="J38" i="15"/>
  <c r="J46" i="15" s="1"/>
  <c r="I46" i="15"/>
  <c r="H46" i="16"/>
  <c r="J45" i="16"/>
  <c r="J46" i="16" l="1"/>
  <c r="J46" i="14"/>
  <c r="I57" i="30"/>
  <c r="H57" i="30"/>
  <c r="I56" i="30"/>
  <c r="H56" i="30"/>
  <c r="I55" i="30"/>
  <c r="H55" i="30"/>
  <c r="I54" i="30"/>
  <c r="H54" i="30"/>
  <c r="C45" i="30"/>
  <c r="N45" i="30" s="1"/>
  <c r="I44" i="30"/>
  <c r="H44" i="30"/>
  <c r="I43" i="30"/>
  <c r="H43" i="30"/>
  <c r="I42" i="30"/>
  <c r="H42" i="30"/>
  <c r="I41" i="30"/>
  <c r="H41" i="30"/>
  <c r="I40" i="30"/>
  <c r="H40" i="30"/>
  <c r="C38" i="30"/>
  <c r="I37" i="30"/>
  <c r="H37" i="30"/>
  <c r="I36" i="30"/>
  <c r="H36" i="30"/>
  <c r="I35" i="30"/>
  <c r="H35" i="30"/>
  <c r="I34" i="30"/>
  <c r="H34" i="30"/>
  <c r="I33" i="30"/>
  <c r="H33" i="30"/>
  <c r="O31" i="30"/>
  <c r="I30" i="30"/>
  <c r="H30" i="30"/>
  <c r="I29" i="30"/>
  <c r="H29" i="30"/>
  <c r="I28" i="30"/>
  <c r="H28" i="30"/>
  <c r="I27" i="30"/>
  <c r="H27" i="30"/>
  <c r="I26" i="30"/>
  <c r="H26" i="30"/>
  <c r="I25" i="30"/>
  <c r="H25" i="30"/>
  <c r="I24" i="30"/>
  <c r="H24" i="30"/>
  <c r="I23" i="30"/>
  <c r="H23" i="30"/>
  <c r="I22" i="30"/>
  <c r="H22" i="30"/>
  <c r="I21" i="30"/>
  <c r="H21" i="30"/>
  <c r="I20" i="30"/>
  <c r="H20" i="30"/>
  <c r="I19" i="30"/>
  <c r="H19" i="30"/>
  <c r="I17" i="30"/>
  <c r="H17" i="30"/>
  <c r="I16" i="30"/>
  <c r="H16" i="30"/>
  <c r="I15" i="30"/>
  <c r="H15" i="30"/>
  <c r="I14" i="30"/>
  <c r="H14" i="30"/>
  <c r="I13" i="30"/>
  <c r="H13" i="30"/>
  <c r="H12" i="30"/>
  <c r="I41" i="13"/>
  <c r="L41" i="13" s="1"/>
  <c r="J22" i="30" l="1"/>
  <c r="J26" i="30"/>
  <c r="C46" i="30"/>
  <c r="N46" i="30" s="1"/>
  <c r="N38" i="30"/>
  <c r="J17" i="30"/>
  <c r="J30" i="30"/>
  <c r="I45" i="30"/>
  <c r="J13" i="30"/>
  <c r="C70" i="30" s="1"/>
  <c r="J37" i="30"/>
  <c r="J56" i="30"/>
  <c r="J19" i="30"/>
  <c r="J27" i="30"/>
  <c r="J57" i="30"/>
  <c r="J14" i="30"/>
  <c r="H38" i="30"/>
  <c r="J34" i="30"/>
  <c r="J43" i="30"/>
  <c r="J54" i="30"/>
  <c r="I38" i="30"/>
  <c r="J15" i="30"/>
  <c r="J23" i="30"/>
  <c r="J33" i="30"/>
  <c r="C73" i="30" s="1"/>
  <c r="J35" i="30"/>
  <c r="J40" i="30"/>
  <c r="J21" i="30"/>
  <c r="J20" i="30"/>
  <c r="J25" i="30"/>
  <c r="J24" i="30"/>
  <c r="J29" i="30"/>
  <c r="J16" i="30"/>
  <c r="J28" i="30"/>
  <c r="J42" i="30"/>
  <c r="J41" i="30"/>
  <c r="H45" i="30"/>
  <c r="J36" i="30"/>
  <c r="J44" i="30"/>
  <c r="J55" i="30"/>
  <c r="I57" i="24"/>
  <c r="H57" i="24"/>
  <c r="I56" i="24"/>
  <c r="H56" i="24"/>
  <c r="I55" i="24"/>
  <c r="H55" i="24"/>
  <c r="I54" i="24"/>
  <c r="H54" i="24"/>
  <c r="I52" i="24"/>
  <c r="H52" i="24"/>
  <c r="I51" i="24"/>
  <c r="H51" i="24"/>
  <c r="I50" i="24"/>
  <c r="H50" i="24"/>
  <c r="I49" i="24"/>
  <c r="H49" i="24"/>
  <c r="I48" i="24"/>
  <c r="H48" i="24"/>
  <c r="I44" i="24"/>
  <c r="H44" i="24"/>
  <c r="I43" i="24"/>
  <c r="H43" i="24"/>
  <c r="I42" i="24"/>
  <c r="H42" i="24"/>
  <c r="I41" i="24"/>
  <c r="H41" i="24"/>
  <c r="I40" i="24"/>
  <c r="H40" i="24"/>
  <c r="I37" i="24"/>
  <c r="H37" i="24"/>
  <c r="I36" i="24"/>
  <c r="H36" i="24"/>
  <c r="I35" i="24"/>
  <c r="H35" i="24"/>
  <c r="I34" i="24"/>
  <c r="H34" i="24"/>
  <c r="I33" i="24"/>
  <c r="H33" i="24"/>
  <c r="O31" i="24"/>
  <c r="I30" i="24"/>
  <c r="H30" i="24"/>
  <c r="I29" i="24"/>
  <c r="H29" i="24"/>
  <c r="I28" i="24"/>
  <c r="H28" i="24"/>
  <c r="I27" i="24"/>
  <c r="H27" i="24"/>
  <c r="I26" i="24"/>
  <c r="H26" i="24"/>
  <c r="I25" i="24"/>
  <c r="H25" i="24"/>
  <c r="I24" i="24"/>
  <c r="H24" i="24"/>
  <c r="I23" i="24"/>
  <c r="H23" i="24"/>
  <c r="I22" i="24"/>
  <c r="H22" i="24"/>
  <c r="I21" i="24"/>
  <c r="H21" i="24"/>
  <c r="I20" i="24"/>
  <c r="H20" i="24"/>
  <c r="I19" i="24"/>
  <c r="H19" i="24"/>
  <c r="I17" i="24"/>
  <c r="H17" i="24"/>
  <c r="I16" i="24"/>
  <c r="H16" i="24"/>
  <c r="I15" i="24"/>
  <c r="H15" i="24"/>
  <c r="I14" i="24"/>
  <c r="H14" i="24"/>
  <c r="I13" i="24"/>
  <c r="H13" i="24"/>
  <c r="H12" i="24"/>
  <c r="I57" i="23"/>
  <c r="H57" i="23"/>
  <c r="I56" i="23"/>
  <c r="H56" i="23"/>
  <c r="I55" i="23"/>
  <c r="H55" i="23"/>
  <c r="I54" i="23"/>
  <c r="H54" i="23"/>
  <c r="I52" i="23"/>
  <c r="H52" i="23"/>
  <c r="I51" i="23"/>
  <c r="H51" i="23"/>
  <c r="I50" i="23"/>
  <c r="H50" i="23"/>
  <c r="I49" i="23"/>
  <c r="H49" i="23"/>
  <c r="I48" i="23"/>
  <c r="H48" i="23"/>
  <c r="I44" i="23"/>
  <c r="H44" i="23"/>
  <c r="I43" i="23"/>
  <c r="H43" i="23"/>
  <c r="I42" i="23"/>
  <c r="H42" i="23"/>
  <c r="I41" i="23"/>
  <c r="H41" i="23"/>
  <c r="I40" i="23"/>
  <c r="H40" i="23"/>
  <c r="I37" i="23"/>
  <c r="H37" i="23"/>
  <c r="I36" i="23"/>
  <c r="H36" i="23"/>
  <c r="I35" i="23"/>
  <c r="H35" i="23"/>
  <c r="I34" i="23"/>
  <c r="H34" i="23"/>
  <c r="I33" i="23"/>
  <c r="H33" i="23"/>
  <c r="O31" i="23"/>
  <c r="I30" i="23"/>
  <c r="H30" i="23"/>
  <c r="I29" i="23"/>
  <c r="H29" i="23"/>
  <c r="I28" i="23"/>
  <c r="H28" i="23"/>
  <c r="I27" i="23"/>
  <c r="H27" i="23"/>
  <c r="I26" i="23"/>
  <c r="H26" i="23"/>
  <c r="I25" i="23"/>
  <c r="H25" i="23"/>
  <c r="I24" i="23"/>
  <c r="H24" i="23"/>
  <c r="I23" i="23"/>
  <c r="H23" i="23"/>
  <c r="I22" i="23"/>
  <c r="H22" i="23"/>
  <c r="I21" i="23"/>
  <c r="H21" i="23"/>
  <c r="I20" i="23"/>
  <c r="H20" i="23"/>
  <c r="I19" i="23"/>
  <c r="H19" i="23"/>
  <c r="I17" i="23"/>
  <c r="H17" i="23"/>
  <c r="I16" i="23"/>
  <c r="H16" i="23"/>
  <c r="I15" i="23"/>
  <c r="H15" i="23"/>
  <c r="I14" i="23"/>
  <c r="H14" i="23"/>
  <c r="I13" i="23"/>
  <c r="H13" i="23"/>
  <c r="H12" i="23"/>
  <c r="I57" i="22"/>
  <c r="H57" i="22"/>
  <c r="I56" i="22"/>
  <c r="H56" i="22"/>
  <c r="I55" i="22"/>
  <c r="H55" i="22"/>
  <c r="I54" i="22"/>
  <c r="H54" i="22"/>
  <c r="I52" i="22"/>
  <c r="H52" i="22"/>
  <c r="I51" i="22"/>
  <c r="H51" i="22"/>
  <c r="I50" i="22"/>
  <c r="H50" i="22"/>
  <c r="I49" i="22"/>
  <c r="H49" i="22"/>
  <c r="I48" i="22"/>
  <c r="H48" i="22"/>
  <c r="I44" i="22"/>
  <c r="H44" i="22"/>
  <c r="I43" i="22"/>
  <c r="H43" i="22"/>
  <c r="I42" i="22"/>
  <c r="H42" i="22"/>
  <c r="I41" i="22"/>
  <c r="H41" i="22"/>
  <c r="I40" i="22"/>
  <c r="H40" i="22"/>
  <c r="I37" i="22"/>
  <c r="H37" i="22"/>
  <c r="I36" i="22"/>
  <c r="H36" i="22"/>
  <c r="I35" i="22"/>
  <c r="H35" i="22"/>
  <c r="I34" i="22"/>
  <c r="H34" i="22"/>
  <c r="I33" i="22"/>
  <c r="H33" i="22"/>
  <c r="O31" i="22"/>
  <c r="I30" i="22"/>
  <c r="H30" i="22"/>
  <c r="I29" i="22"/>
  <c r="H29" i="22"/>
  <c r="I28" i="22"/>
  <c r="H28" i="22"/>
  <c r="I27" i="22"/>
  <c r="H27" i="22"/>
  <c r="I26" i="22"/>
  <c r="H26" i="22"/>
  <c r="I25" i="22"/>
  <c r="H25" i="22"/>
  <c r="I24" i="22"/>
  <c r="H24" i="22"/>
  <c r="I23" i="22"/>
  <c r="H23" i="22"/>
  <c r="I22" i="22"/>
  <c r="H22" i="22"/>
  <c r="I21" i="22"/>
  <c r="H21" i="22"/>
  <c r="I20" i="22"/>
  <c r="H20" i="22"/>
  <c r="I19" i="22"/>
  <c r="H19" i="22"/>
  <c r="I17" i="22"/>
  <c r="H17" i="22"/>
  <c r="I16" i="22"/>
  <c r="H16" i="22"/>
  <c r="I15" i="22"/>
  <c r="H15" i="22"/>
  <c r="I14" i="22"/>
  <c r="H14" i="22"/>
  <c r="I13" i="22"/>
  <c r="H13" i="22"/>
  <c r="H12" i="22"/>
  <c r="I57" i="21"/>
  <c r="H57" i="21"/>
  <c r="I56" i="21"/>
  <c r="H56" i="21"/>
  <c r="I55" i="21"/>
  <c r="H55" i="21"/>
  <c r="I54" i="21"/>
  <c r="H54" i="21"/>
  <c r="I52" i="21"/>
  <c r="H52" i="21"/>
  <c r="I51" i="21"/>
  <c r="H51" i="21"/>
  <c r="I50" i="21"/>
  <c r="H50" i="21"/>
  <c r="I49" i="21"/>
  <c r="H49" i="21"/>
  <c r="I48" i="21"/>
  <c r="H48" i="21"/>
  <c r="I44" i="21"/>
  <c r="H44" i="21"/>
  <c r="I43" i="21"/>
  <c r="H43" i="21"/>
  <c r="I42" i="21"/>
  <c r="H42" i="21"/>
  <c r="I41" i="21"/>
  <c r="H41" i="21"/>
  <c r="I40" i="21"/>
  <c r="H40" i="21"/>
  <c r="I37" i="21"/>
  <c r="H37" i="21"/>
  <c r="I36" i="21"/>
  <c r="H36" i="21"/>
  <c r="I35" i="21"/>
  <c r="H35" i="21"/>
  <c r="I34" i="21"/>
  <c r="H34" i="21"/>
  <c r="I33" i="21"/>
  <c r="H33" i="21"/>
  <c r="O31" i="21"/>
  <c r="I30" i="21"/>
  <c r="H30" i="21"/>
  <c r="I29" i="21"/>
  <c r="H29" i="21"/>
  <c r="I28" i="21"/>
  <c r="H28" i="21"/>
  <c r="I27" i="21"/>
  <c r="H27" i="21"/>
  <c r="I26" i="21"/>
  <c r="H26" i="21"/>
  <c r="I25" i="21"/>
  <c r="H25" i="21"/>
  <c r="I24" i="21"/>
  <c r="H24" i="21"/>
  <c r="I23" i="21"/>
  <c r="H23" i="21"/>
  <c r="I22" i="21"/>
  <c r="H22" i="21"/>
  <c r="I21" i="21"/>
  <c r="H21" i="21"/>
  <c r="I20" i="21"/>
  <c r="H20" i="21"/>
  <c r="I19" i="21"/>
  <c r="H19" i="21"/>
  <c r="I17" i="21"/>
  <c r="H17" i="21"/>
  <c r="I16" i="21"/>
  <c r="H16" i="21"/>
  <c r="I15" i="21"/>
  <c r="H15" i="21"/>
  <c r="I14" i="21"/>
  <c r="H14" i="21"/>
  <c r="I13" i="21"/>
  <c r="H13" i="21"/>
  <c r="H12" i="21"/>
  <c r="I57" i="20"/>
  <c r="H57" i="20"/>
  <c r="I56" i="20"/>
  <c r="H56" i="20"/>
  <c r="I55" i="20"/>
  <c r="H55" i="20"/>
  <c r="I54" i="20"/>
  <c r="H54" i="20"/>
  <c r="I52" i="20"/>
  <c r="H52" i="20"/>
  <c r="I51" i="20"/>
  <c r="H51" i="20"/>
  <c r="I50" i="20"/>
  <c r="H50" i="20"/>
  <c r="I49" i="20"/>
  <c r="H49" i="20"/>
  <c r="I48" i="20"/>
  <c r="H48" i="20"/>
  <c r="I44" i="20"/>
  <c r="H44" i="20"/>
  <c r="I43" i="20"/>
  <c r="H43" i="20"/>
  <c r="I42" i="20"/>
  <c r="H42" i="20"/>
  <c r="I41" i="20"/>
  <c r="H41" i="20"/>
  <c r="I40" i="20"/>
  <c r="H40" i="20"/>
  <c r="I37" i="20"/>
  <c r="H37" i="20"/>
  <c r="I36" i="20"/>
  <c r="H36" i="20"/>
  <c r="I35" i="20"/>
  <c r="H35" i="20"/>
  <c r="I34" i="20"/>
  <c r="H34" i="20"/>
  <c r="I33" i="20"/>
  <c r="H33" i="20"/>
  <c r="O31" i="20"/>
  <c r="I30" i="20"/>
  <c r="H30" i="20"/>
  <c r="I29" i="20"/>
  <c r="H29" i="20"/>
  <c r="I28" i="20"/>
  <c r="H28" i="20"/>
  <c r="I27" i="20"/>
  <c r="H27" i="20"/>
  <c r="I26" i="20"/>
  <c r="H26" i="20"/>
  <c r="I25" i="20"/>
  <c r="H25" i="20"/>
  <c r="I24" i="20"/>
  <c r="H24" i="20"/>
  <c r="I23" i="20"/>
  <c r="H23" i="20"/>
  <c r="I22" i="20"/>
  <c r="H22" i="20"/>
  <c r="I21" i="20"/>
  <c r="H21" i="20"/>
  <c r="I20" i="20"/>
  <c r="H20" i="20"/>
  <c r="I19" i="20"/>
  <c r="H19" i="20"/>
  <c r="I17" i="20"/>
  <c r="H17" i="20"/>
  <c r="I16" i="20"/>
  <c r="H16" i="20"/>
  <c r="I15" i="20"/>
  <c r="H15" i="20"/>
  <c r="I14" i="20"/>
  <c r="H14" i="20"/>
  <c r="I13" i="20"/>
  <c r="H13" i="20"/>
  <c r="H12" i="20"/>
  <c r="I57" i="19"/>
  <c r="H57" i="19"/>
  <c r="I56" i="19"/>
  <c r="H56" i="19"/>
  <c r="I55" i="19"/>
  <c r="H55" i="19"/>
  <c r="I54" i="19"/>
  <c r="H54" i="19"/>
  <c r="I52" i="19"/>
  <c r="H52" i="19"/>
  <c r="I51" i="19"/>
  <c r="H51" i="19"/>
  <c r="I50" i="19"/>
  <c r="H50" i="19"/>
  <c r="I49" i="19"/>
  <c r="H49" i="19"/>
  <c r="I48" i="19"/>
  <c r="H48" i="19"/>
  <c r="I44" i="19"/>
  <c r="H44" i="19"/>
  <c r="I43" i="19"/>
  <c r="H43" i="19"/>
  <c r="I42" i="19"/>
  <c r="H42" i="19"/>
  <c r="I41" i="19"/>
  <c r="H41" i="19"/>
  <c r="I40" i="19"/>
  <c r="H40" i="19"/>
  <c r="I37" i="19"/>
  <c r="H37" i="19"/>
  <c r="I36" i="19"/>
  <c r="H36" i="19"/>
  <c r="I35" i="19"/>
  <c r="H35" i="19"/>
  <c r="I34" i="19"/>
  <c r="J34" i="19" s="1"/>
  <c r="H34" i="19"/>
  <c r="I33" i="19"/>
  <c r="H33" i="19"/>
  <c r="O31" i="19"/>
  <c r="I30" i="19"/>
  <c r="H30" i="19"/>
  <c r="I29" i="19"/>
  <c r="H29" i="19"/>
  <c r="I28" i="19"/>
  <c r="H28" i="19"/>
  <c r="I27" i="19"/>
  <c r="H27" i="19"/>
  <c r="I26" i="19"/>
  <c r="H26" i="19"/>
  <c r="I25" i="19"/>
  <c r="H25" i="19"/>
  <c r="I24" i="19"/>
  <c r="H24" i="19"/>
  <c r="I23" i="19"/>
  <c r="H23" i="19"/>
  <c r="I22" i="19"/>
  <c r="H22" i="19"/>
  <c r="I21" i="19"/>
  <c r="H21" i="19"/>
  <c r="I20" i="19"/>
  <c r="H20" i="19"/>
  <c r="I19" i="19"/>
  <c r="H19" i="19"/>
  <c r="I17" i="19"/>
  <c r="H17" i="19"/>
  <c r="I16" i="19"/>
  <c r="H16" i="19"/>
  <c r="I15" i="19"/>
  <c r="H15" i="19"/>
  <c r="I14" i="19"/>
  <c r="H14" i="19"/>
  <c r="I13" i="19"/>
  <c r="H13" i="19"/>
  <c r="H12" i="19"/>
  <c r="I57" i="18"/>
  <c r="H57" i="18"/>
  <c r="I56" i="18"/>
  <c r="H56" i="18"/>
  <c r="I55" i="18"/>
  <c r="H55" i="18"/>
  <c r="I54" i="18"/>
  <c r="H54" i="18"/>
  <c r="I52" i="18"/>
  <c r="H52" i="18"/>
  <c r="I51" i="18"/>
  <c r="H51" i="18"/>
  <c r="I50" i="18"/>
  <c r="H50" i="18"/>
  <c r="I49" i="18"/>
  <c r="H49" i="18"/>
  <c r="I48" i="18"/>
  <c r="H48" i="18"/>
  <c r="I44" i="18"/>
  <c r="H44" i="18"/>
  <c r="I43" i="18"/>
  <c r="H43" i="18"/>
  <c r="I42" i="18"/>
  <c r="H42" i="18"/>
  <c r="I41" i="18"/>
  <c r="H41" i="18"/>
  <c r="I40" i="18"/>
  <c r="H40" i="18"/>
  <c r="I37" i="18"/>
  <c r="H37" i="18"/>
  <c r="I36" i="18"/>
  <c r="H36" i="18"/>
  <c r="I35" i="18"/>
  <c r="H35" i="18"/>
  <c r="I34" i="18"/>
  <c r="H34" i="18"/>
  <c r="I33" i="18"/>
  <c r="H33" i="18"/>
  <c r="O31" i="18"/>
  <c r="I30" i="18"/>
  <c r="H30" i="18"/>
  <c r="I29" i="18"/>
  <c r="H29" i="18"/>
  <c r="I28" i="18"/>
  <c r="H28" i="18"/>
  <c r="I27" i="18"/>
  <c r="H27" i="18"/>
  <c r="I26" i="18"/>
  <c r="H26" i="18"/>
  <c r="I25" i="18"/>
  <c r="H25" i="18"/>
  <c r="I24" i="18"/>
  <c r="H24" i="18"/>
  <c r="I23" i="18"/>
  <c r="H23" i="18"/>
  <c r="I22" i="18"/>
  <c r="H22" i="18"/>
  <c r="I21" i="18"/>
  <c r="H21" i="18"/>
  <c r="I20" i="18"/>
  <c r="H20" i="18"/>
  <c r="I19" i="18"/>
  <c r="H19" i="18"/>
  <c r="I17" i="18"/>
  <c r="H17" i="18"/>
  <c r="I16" i="18"/>
  <c r="H16" i="18"/>
  <c r="I15" i="18"/>
  <c r="H15" i="18"/>
  <c r="I14" i="18"/>
  <c r="H14" i="18"/>
  <c r="I13" i="18"/>
  <c r="H13" i="18"/>
  <c r="H12" i="18"/>
  <c r="O31" i="16"/>
  <c r="O31" i="15"/>
  <c r="N45" i="14"/>
  <c r="L41" i="14"/>
  <c r="O31" i="14"/>
  <c r="C72" i="30" l="1"/>
  <c r="C71" i="30"/>
  <c r="C74" i="30"/>
  <c r="N46" i="14"/>
  <c r="N38" i="14"/>
  <c r="J51" i="19"/>
  <c r="J37" i="24"/>
  <c r="J27" i="24"/>
  <c r="I46" i="30"/>
  <c r="J14" i="19"/>
  <c r="J57" i="18"/>
  <c r="J19" i="19"/>
  <c r="J23" i="19"/>
  <c r="J22" i="20"/>
  <c r="J26" i="20"/>
  <c r="J14" i="21"/>
  <c r="J19" i="21"/>
  <c r="J22" i="22"/>
  <c r="J26" i="22"/>
  <c r="J30" i="22"/>
  <c r="J13" i="24"/>
  <c r="C70" i="24" s="1"/>
  <c r="J26" i="24"/>
  <c r="H38" i="18"/>
  <c r="J48" i="24"/>
  <c r="J57" i="24"/>
  <c r="J40" i="24"/>
  <c r="J23" i="24"/>
  <c r="J22" i="18"/>
  <c r="J57" i="20"/>
  <c r="I45" i="19"/>
  <c r="J43" i="19"/>
  <c r="J33" i="21"/>
  <c r="J51" i="21"/>
  <c r="J56" i="21"/>
  <c r="J49" i="23"/>
  <c r="J51" i="23"/>
  <c r="J43" i="24"/>
  <c r="H46" i="30"/>
  <c r="J38" i="30"/>
  <c r="J14" i="24"/>
  <c r="J34" i="24"/>
  <c r="J30" i="23"/>
  <c r="J41" i="23"/>
  <c r="J43" i="23"/>
  <c r="J52" i="23"/>
  <c r="J14" i="23"/>
  <c r="J19" i="23"/>
  <c r="J27" i="23"/>
  <c r="J17" i="22"/>
  <c r="J37" i="22"/>
  <c r="I45" i="22"/>
  <c r="J26" i="21"/>
  <c r="J30" i="21"/>
  <c r="J43" i="21"/>
  <c r="J34" i="21"/>
  <c r="J48" i="21"/>
  <c r="J52" i="21"/>
  <c r="J17" i="21"/>
  <c r="H38" i="21"/>
  <c r="I38" i="20"/>
  <c r="J37" i="20"/>
  <c r="J51" i="20"/>
  <c r="J56" i="20"/>
  <c r="I45" i="20"/>
  <c r="J27" i="19"/>
  <c r="J28" i="19"/>
  <c r="J37" i="19"/>
  <c r="J54" i="19"/>
  <c r="J56" i="19"/>
  <c r="J14" i="18"/>
  <c r="J27" i="18"/>
  <c r="J33" i="18"/>
  <c r="J37" i="18"/>
  <c r="J51" i="18"/>
  <c r="L41" i="15"/>
  <c r="L41" i="16" s="1"/>
  <c r="L41" i="18" s="1"/>
  <c r="L41" i="19" s="1"/>
  <c r="L41" i="20" s="1"/>
  <c r="L41" i="21" s="1"/>
  <c r="L41" i="22" s="1"/>
  <c r="L41" i="23" s="1"/>
  <c r="L41" i="24" s="1"/>
  <c r="L41" i="30" s="1"/>
  <c r="J45" i="30"/>
  <c r="J17" i="18"/>
  <c r="J13" i="18"/>
  <c r="C70" i="18" s="1"/>
  <c r="J26" i="18"/>
  <c r="J30" i="18"/>
  <c r="I45" i="18"/>
  <c r="J43" i="18"/>
  <c r="J56" i="18"/>
  <c r="J34" i="18"/>
  <c r="C74" i="18" s="1"/>
  <c r="J17" i="19"/>
  <c r="J20" i="19"/>
  <c r="J22" i="19"/>
  <c r="J26" i="19"/>
  <c r="I38" i="19"/>
  <c r="J57" i="19"/>
  <c r="J30" i="19"/>
  <c r="J14" i="20"/>
  <c r="J30" i="20"/>
  <c r="J34" i="20"/>
  <c r="J48" i="20"/>
  <c r="J19" i="20"/>
  <c r="J43" i="20"/>
  <c r="J17" i="20"/>
  <c r="J27" i="20"/>
  <c r="H38" i="20"/>
  <c r="J40" i="21"/>
  <c r="J23" i="21"/>
  <c r="J37" i="21"/>
  <c r="J22" i="21"/>
  <c r="J27" i="22"/>
  <c r="J57" i="22"/>
  <c r="J51" i="22"/>
  <c r="J56" i="22"/>
  <c r="J23" i="23"/>
  <c r="J34" i="23"/>
  <c r="J56" i="23"/>
  <c r="J13" i="23"/>
  <c r="C70" i="23" s="1"/>
  <c r="J15" i="23"/>
  <c r="J17" i="23"/>
  <c r="J40" i="23"/>
  <c r="I45" i="23"/>
  <c r="J48" i="23"/>
  <c r="J22" i="23"/>
  <c r="J24" i="23"/>
  <c r="J26" i="23"/>
  <c r="J35" i="23"/>
  <c r="J37" i="23"/>
  <c r="J57" i="23"/>
  <c r="J15" i="24"/>
  <c r="J17" i="24"/>
  <c r="J20" i="24"/>
  <c r="J22" i="24"/>
  <c r="H38" i="24"/>
  <c r="J24" i="24"/>
  <c r="I38" i="24"/>
  <c r="J49" i="24"/>
  <c r="J51" i="24"/>
  <c r="J54" i="24"/>
  <c r="J56" i="24"/>
  <c r="J19" i="24"/>
  <c r="J28" i="24"/>
  <c r="C72" i="24" s="1"/>
  <c r="J30" i="24"/>
  <c r="J35" i="24"/>
  <c r="J52" i="24"/>
  <c r="J33" i="24"/>
  <c r="C73" i="24" s="1"/>
  <c r="J41" i="24"/>
  <c r="I45" i="24"/>
  <c r="H38" i="23"/>
  <c r="J20" i="23"/>
  <c r="J28" i="23"/>
  <c r="I38" i="23"/>
  <c r="J54" i="23"/>
  <c r="J33" i="23"/>
  <c r="C73" i="23" s="1"/>
  <c r="J14" i="22"/>
  <c r="H38" i="22"/>
  <c r="J34" i="22"/>
  <c r="J43" i="22"/>
  <c r="J19" i="22"/>
  <c r="I38" i="22"/>
  <c r="J48" i="22"/>
  <c r="J23" i="22"/>
  <c r="J33" i="22"/>
  <c r="J40" i="22"/>
  <c r="J52" i="22"/>
  <c r="J27" i="21"/>
  <c r="J57" i="21"/>
  <c r="I45" i="21"/>
  <c r="I38" i="21"/>
  <c r="J23" i="20"/>
  <c r="J33" i="20"/>
  <c r="J40" i="20"/>
  <c r="J52" i="20"/>
  <c r="J15" i="19"/>
  <c r="J24" i="19"/>
  <c r="J35" i="19"/>
  <c r="J40" i="19"/>
  <c r="J52" i="19"/>
  <c r="J33" i="19"/>
  <c r="J48" i="19"/>
  <c r="H38" i="19"/>
  <c r="J49" i="19"/>
  <c r="J23" i="18"/>
  <c r="J40" i="18"/>
  <c r="J52" i="18"/>
  <c r="J19" i="18"/>
  <c r="I38" i="18"/>
  <c r="I46" i="18" s="1"/>
  <c r="J48" i="18"/>
  <c r="J13" i="22"/>
  <c r="C70" i="22" s="1"/>
  <c r="J13" i="21"/>
  <c r="C70" i="21" s="1"/>
  <c r="J13" i="20"/>
  <c r="C70" i="20" s="1"/>
  <c r="J13" i="19"/>
  <c r="C70" i="19" s="1"/>
  <c r="J16" i="24"/>
  <c r="J21" i="24"/>
  <c r="C71" i="24" s="1"/>
  <c r="J25" i="24"/>
  <c r="J29" i="24"/>
  <c r="J36" i="24"/>
  <c r="J42" i="24"/>
  <c r="J44" i="24"/>
  <c r="J50" i="24"/>
  <c r="J55" i="24"/>
  <c r="H45" i="24"/>
  <c r="J16" i="23"/>
  <c r="J21" i="23"/>
  <c r="J25" i="23"/>
  <c r="J29" i="23"/>
  <c r="J36" i="23"/>
  <c r="J42" i="23"/>
  <c r="J44" i="23"/>
  <c r="J50" i="23"/>
  <c r="J55" i="23"/>
  <c r="H45" i="23"/>
  <c r="J16" i="22"/>
  <c r="J21" i="22"/>
  <c r="C71" i="22" s="1"/>
  <c r="J25" i="22"/>
  <c r="J29" i="22"/>
  <c r="J36" i="22"/>
  <c r="J42" i="22"/>
  <c r="J44" i="22"/>
  <c r="J50" i="22"/>
  <c r="J55" i="22"/>
  <c r="J15" i="22"/>
  <c r="J20" i="22"/>
  <c r="J24" i="22"/>
  <c r="J28" i="22"/>
  <c r="C72" i="22" s="1"/>
  <c r="J35" i="22"/>
  <c r="J41" i="22"/>
  <c r="H45" i="22"/>
  <c r="J49" i="22"/>
  <c r="J54" i="22"/>
  <c r="J16" i="21"/>
  <c r="J21" i="21"/>
  <c r="J25" i="21"/>
  <c r="J29" i="21"/>
  <c r="J36" i="21"/>
  <c r="J42" i="21"/>
  <c r="J44" i="21"/>
  <c r="J50" i="21"/>
  <c r="J55" i="21"/>
  <c r="J15" i="21"/>
  <c r="J20" i="21"/>
  <c r="J24" i="21"/>
  <c r="J28" i="21"/>
  <c r="J35" i="21"/>
  <c r="J41" i="21"/>
  <c r="H45" i="21"/>
  <c r="J49" i="21"/>
  <c r="J54" i="21"/>
  <c r="J16" i="20"/>
  <c r="J21" i="20"/>
  <c r="C71" i="20" s="1"/>
  <c r="J25" i="20"/>
  <c r="J29" i="20"/>
  <c r="J36" i="20"/>
  <c r="J42" i="20"/>
  <c r="J44" i="20"/>
  <c r="J50" i="20"/>
  <c r="J55" i="20"/>
  <c r="J15" i="20"/>
  <c r="J20" i="20"/>
  <c r="J24" i="20"/>
  <c r="J28" i="20"/>
  <c r="C72" i="20" s="1"/>
  <c r="J35" i="20"/>
  <c r="J41" i="20"/>
  <c r="H45" i="20"/>
  <c r="J49" i="20"/>
  <c r="J54" i="20"/>
  <c r="J16" i="19"/>
  <c r="J21" i="19"/>
  <c r="C71" i="19" s="1"/>
  <c r="J25" i="19"/>
  <c r="J29" i="19"/>
  <c r="J36" i="19"/>
  <c r="J42" i="19"/>
  <c r="J44" i="19"/>
  <c r="J50" i="19"/>
  <c r="J55" i="19"/>
  <c r="J41" i="19"/>
  <c r="H45" i="19"/>
  <c r="J16" i="18"/>
  <c r="J21" i="18"/>
  <c r="J25" i="18"/>
  <c r="J29" i="18"/>
  <c r="J36" i="18"/>
  <c r="J42" i="18"/>
  <c r="J44" i="18"/>
  <c r="J50" i="18"/>
  <c r="J55" i="18"/>
  <c r="J15" i="18"/>
  <c r="J20" i="18"/>
  <c r="J24" i="18"/>
  <c r="J28" i="18"/>
  <c r="C72" i="18" s="1"/>
  <c r="J35" i="18"/>
  <c r="J41" i="18"/>
  <c r="H45" i="18"/>
  <c r="H46" i="18" s="1"/>
  <c r="J49" i="18"/>
  <c r="J54" i="18"/>
  <c r="H60" i="13"/>
  <c r="K60" i="13" s="1"/>
  <c r="K60" i="14" s="1"/>
  <c r="I60" i="13"/>
  <c r="L60" i="13" s="1"/>
  <c r="L60" i="14" s="1"/>
  <c r="L60" i="15" s="1"/>
  <c r="L60" i="16" s="1"/>
  <c r="L60" i="18" s="1"/>
  <c r="L60" i="19" s="1"/>
  <c r="L60" i="20" s="1"/>
  <c r="L60" i="21" s="1"/>
  <c r="L60" i="22" s="1"/>
  <c r="L60" i="23" s="1"/>
  <c r="L60" i="24" s="1"/>
  <c r="L60" i="30" s="1"/>
  <c r="H61" i="13"/>
  <c r="K61" i="13" s="1"/>
  <c r="K61" i="14" s="1"/>
  <c r="I61" i="13"/>
  <c r="I59" i="13"/>
  <c r="L59" i="13" s="1"/>
  <c r="L59" i="14" s="1"/>
  <c r="L59" i="15" s="1"/>
  <c r="L59" i="16" s="1"/>
  <c r="L59" i="18" s="1"/>
  <c r="L59" i="19" s="1"/>
  <c r="L59" i="20" s="1"/>
  <c r="L59" i="21" s="1"/>
  <c r="L59" i="22" s="1"/>
  <c r="L59" i="23" s="1"/>
  <c r="L59" i="24" s="1"/>
  <c r="L59" i="30" s="1"/>
  <c r="H59" i="13"/>
  <c r="K59" i="13" s="1"/>
  <c r="K59" i="14" s="1"/>
  <c r="I57" i="13"/>
  <c r="H57" i="13"/>
  <c r="K57" i="13" s="1"/>
  <c r="K57" i="14" s="1"/>
  <c r="N45" i="13"/>
  <c r="I42" i="13"/>
  <c r="L42" i="13" s="1"/>
  <c r="L42" i="14" s="1"/>
  <c r="L42" i="15" s="1"/>
  <c r="L42" i="16" s="1"/>
  <c r="L42" i="18" s="1"/>
  <c r="L42" i="19" s="1"/>
  <c r="L42" i="20" s="1"/>
  <c r="L42" i="21" s="1"/>
  <c r="L42" i="22" s="1"/>
  <c r="L42" i="23" s="1"/>
  <c r="L42" i="24" s="1"/>
  <c r="L42" i="30" s="1"/>
  <c r="I43" i="13"/>
  <c r="L43" i="13" s="1"/>
  <c r="L43" i="14" s="1"/>
  <c r="L43" i="15" s="1"/>
  <c r="L43" i="16" s="1"/>
  <c r="L43" i="18" s="1"/>
  <c r="L43" i="19" s="1"/>
  <c r="L43" i="20" s="1"/>
  <c r="L43" i="21" s="1"/>
  <c r="L43" i="22" s="1"/>
  <c r="L43" i="23" s="1"/>
  <c r="L43" i="24" s="1"/>
  <c r="L43" i="30" s="1"/>
  <c r="I44" i="13"/>
  <c r="H41" i="13"/>
  <c r="H42" i="13"/>
  <c r="H43" i="13"/>
  <c r="K43" i="13" s="1"/>
  <c r="K43" i="14" s="1"/>
  <c r="H44" i="13"/>
  <c r="K44" i="13" s="1"/>
  <c r="K44" i="14" s="1"/>
  <c r="H40" i="13"/>
  <c r="C73" i="18" l="1"/>
  <c r="C74" i="21"/>
  <c r="C74" i="19"/>
  <c r="C74" i="20"/>
  <c r="C72" i="19"/>
  <c r="C74" i="22"/>
  <c r="C71" i="21"/>
  <c r="C71" i="23"/>
  <c r="C74" i="23"/>
  <c r="C73" i="21"/>
  <c r="C71" i="18"/>
  <c r="C72" i="21"/>
  <c r="C73" i="19"/>
  <c r="C73" i="20"/>
  <c r="C73" i="22"/>
  <c r="C72" i="23"/>
  <c r="C74" i="24"/>
  <c r="M60" i="14"/>
  <c r="O60" i="14" s="1"/>
  <c r="K60" i="15"/>
  <c r="M59" i="14"/>
  <c r="O59" i="14" s="1"/>
  <c r="K59" i="15"/>
  <c r="K61" i="15"/>
  <c r="H46" i="22"/>
  <c r="H46" i="21"/>
  <c r="H46" i="20"/>
  <c r="I46" i="19"/>
  <c r="I46" i="23"/>
  <c r="J60" i="13"/>
  <c r="H46" i="24"/>
  <c r="I46" i="24"/>
  <c r="J38" i="19"/>
  <c r="J38" i="20"/>
  <c r="H46" i="23"/>
  <c r="J46" i="30"/>
  <c r="J38" i="24"/>
  <c r="I46" i="22"/>
  <c r="I46" i="20"/>
  <c r="J38" i="18"/>
  <c r="H46" i="19"/>
  <c r="J38" i="22"/>
  <c r="J45" i="24"/>
  <c r="J38" i="23"/>
  <c r="J45" i="23"/>
  <c r="J45" i="22"/>
  <c r="J38" i="21"/>
  <c r="I46" i="21"/>
  <c r="J45" i="20"/>
  <c r="J45" i="19"/>
  <c r="J45" i="18"/>
  <c r="M60" i="13"/>
  <c r="O60" i="13" s="1"/>
  <c r="M59" i="13"/>
  <c r="O59" i="13" s="1"/>
  <c r="J59" i="13"/>
  <c r="K57" i="15"/>
  <c r="J57" i="13"/>
  <c r="K41" i="13"/>
  <c r="K41" i="14" s="1"/>
  <c r="J41" i="13"/>
  <c r="K44" i="15"/>
  <c r="M43" i="14"/>
  <c r="O43" i="14" s="1"/>
  <c r="K43" i="15"/>
  <c r="J61" i="13"/>
  <c r="J45" i="21"/>
  <c r="H45" i="13"/>
  <c r="K42" i="13"/>
  <c r="I45" i="13"/>
  <c r="L61" i="13"/>
  <c r="L61" i="14" s="1"/>
  <c r="L61" i="15" s="1"/>
  <c r="L61" i="16" s="1"/>
  <c r="L61" i="18" s="1"/>
  <c r="L61" i="19" s="1"/>
  <c r="L61" i="20" s="1"/>
  <c r="L61" i="21" s="1"/>
  <c r="L61" i="22" s="1"/>
  <c r="L61" i="23" s="1"/>
  <c r="L61" i="24" s="1"/>
  <c r="L61" i="30" s="1"/>
  <c r="L57" i="13"/>
  <c r="J44" i="13"/>
  <c r="L44" i="13"/>
  <c r="J43" i="13"/>
  <c r="M43" i="13"/>
  <c r="O43" i="13" s="1"/>
  <c r="J42" i="13"/>
  <c r="M41" i="13" l="1"/>
  <c r="M61" i="14"/>
  <c r="O61" i="14" s="1"/>
  <c r="K60" i="16"/>
  <c r="M60" i="15"/>
  <c r="O60" i="15" s="1"/>
  <c r="M61" i="15"/>
  <c r="O61" i="15" s="1"/>
  <c r="K61" i="16"/>
  <c r="M59" i="15"/>
  <c r="O59" i="15" s="1"/>
  <c r="K59" i="16"/>
  <c r="J46" i="19"/>
  <c r="J46" i="24"/>
  <c r="J46" i="18"/>
  <c r="J46" i="20"/>
  <c r="J46" i="22"/>
  <c r="J46" i="21"/>
  <c r="J46" i="23"/>
  <c r="M57" i="13"/>
  <c r="O57" i="13" s="1"/>
  <c r="L57" i="14"/>
  <c r="K57" i="16"/>
  <c r="K45" i="13"/>
  <c r="K42" i="14"/>
  <c r="K45" i="14" s="1"/>
  <c r="K44" i="16"/>
  <c r="M43" i="15"/>
  <c r="K43" i="16"/>
  <c r="M44" i="13"/>
  <c r="O44" i="13" s="1"/>
  <c r="L44" i="14"/>
  <c r="M42" i="13"/>
  <c r="O42" i="13" s="1"/>
  <c r="K41" i="15"/>
  <c r="M41" i="14"/>
  <c r="M61" i="13"/>
  <c r="O61" i="13" s="1"/>
  <c r="M59" i="16" l="1"/>
  <c r="O59" i="16" s="1"/>
  <c r="K59" i="18"/>
  <c r="K60" i="18"/>
  <c r="M60" i="16"/>
  <c r="O60" i="16" s="1"/>
  <c r="K61" i="18"/>
  <c r="M61" i="16"/>
  <c r="O61" i="16" s="1"/>
  <c r="K57" i="18"/>
  <c r="L57" i="15"/>
  <c r="M57" i="14"/>
  <c r="O57" i="14" s="1"/>
  <c r="L44" i="15"/>
  <c r="L45" i="14"/>
  <c r="M44" i="14"/>
  <c r="O44" i="14" s="1"/>
  <c r="O41" i="14"/>
  <c r="K44" i="18"/>
  <c r="M41" i="15"/>
  <c r="K41" i="16"/>
  <c r="M43" i="16"/>
  <c r="K43" i="18"/>
  <c r="M42" i="14"/>
  <c r="O42" i="14" s="1"/>
  <c r="K42" i="15"/>
  <c r="H12" i="13"/>
  <c r="K12" i="13" s="1"/>
  <c r="K60" i="19" l="1"/>
  <c r="M60" i="18"/>
  <c r="O60" i="18" s="1"/>
  <c r="K59" i="19"/>
  <c r="M59" i="18"/>
  <c r="O59" i="18" s="1"/>
  <c r="M61" i="18"/>
  <c r="O61" i="18" s="1"/>
  <c r="K61" i="19"/>
  <c r="M45" i="14"/>
  <c r="O45" i="14" s="1"/>
  <c r="L57" i="16"/>
  <c r="M57" i="15"/>
  <c r="O57" i="15" s="1"/>
  <c r="K57" i="19"/>
  <c r="M43" i="18"/>
  <c r="K43" i="19"/>
  <c r="O41" i="15"/>
  <c r="K44" i="19"/>
  <c r="M42" i="15"/>
  <c r="K42" i="16"/>
  <c r="K45" i="16" s="1"/>
  <c r="K45" i="15"/>
  <c r="M41" i="16"/>
  <c r="K41" i="18"/>
  <c r="L44" i="16"/>
  <c r="L45" i="15"/>
  <c r="M44" i="15"/>
  <c r="K12" i="14"/>
  <c r="K12" i="15" s="1"/>
  <c r="K12" i="16" s="1"/>
  <c r="K12" i="18" s="1"/>
  <c r="K12" i="19" s="1"/>
  <c r="K12" i="20" s="1"/>
  <c r="K12" i="21" s="1"/>
  <c r="K12" i="22" s="1"/>
  <c r="K12" i="23" s="1"/>
  <c r="K12" i="24" s="1"/>
  <c r="K12" i="30" s="1"/>
  <c r="M12" i="13"/>
  <c r="H17" i="25"/>
  <c r="I17" i="25"/>
  <c r="H17" i="13"/>
  <c r="K17" i="13" s="1"/>
  <c r="K17" i="14" s="1"/>
  <c r="I17" i="13"/>
  <c r="L17" i="13" s="1"/>
  <c r="L17" i="14" s="1"/>
  <c r="L17" i="15" s="1"/>
  <c r="L17" i="16" s="1"/>
  <c r="L17" i="18" s="1"/>
  <c r="L17" i="19" s="1"/>
  <c r="L17" i="20" s="1"/>
  <c r="L17" i="21" s="1"/>
  <c r="L17" i="22" s="1"/>
  <c r="L17" i="23" s="1"/>
  <c r="L17" i="24" s="1"/>
  <c r="L17" i="30" s="1"/>
  <c r="J17" i="25" l="1"/>
  <c r="M59" i="19"/>
  <c r="O59" i="19" s="1"/>
  <c r="K59" i="20"/>
  <c r="M61" i="19"/>
  <c r="O61" i="19" s="1"/>
  <c r="K61" i="20"/>
  <c r="K60" i="20"/>
  <c r="M60" i="19"/>
  <c r="O60" i="19" s="1"/>
  <c r="M45" i="15"/>
  <c r="O45" i="15" s="1"/>
  <c r="K57" i="20"/>
  <c r="L57" i="18"/>
  <c r="M57" i="16"/>
  <c r="O57" i="16" s="1"/>
  <c r="K41" i="19"/>
  <c r="M41" i="18"/>
  <c r="M42" i="16"/>
  <c r="K42" i="18"/>
  <c r="O41" i="16"/>
  <c r="M43" i="19"/>
  <c r="K43" i="20"/>
  <c r="L44" i="18"/>
  <c r="L45" i="16"/>
  <c r="M44" i="16"/>
  <c r="K44" i="20"/>
  <c r="K17" i="15"/>
  <c r="M17" i="14"/>
  <c r="O17" i="14" s="1"/>
  <c r="J17" i="13"/>
  <c r="M17" i="13"/>
  <c r="H12" i="25"/>
  <c r="I54" i="25"/>
  <c r="J54" i="25" s="1"/>
  <c r="H54" i="25"/>
  <c r="I53" i="25"/>
  <c r="H53" i="25"/>
  <c r="J52" i="25"/>
  <c r="I52" i="25"/>
  <c r="H52" i="25"/>
  <c r="I50" i="25"/>
  <c r="H50" i="25"/>
  <c r="I49" i="25"/>
  <c r="H49" i="25"/>
  <c r="I48" i="25"/>
  <c r="H48" i="25"/>
  <c r="I47" i="25"/>
  <c r="H47" i="25"/>
  <c r="J47" i="25" s="1"/>
  <c r="I46" i="25"/>
  <c r="H46" i="25"/>
  <c r="G43" i="25"/>
  <c r="F43" i="25"/>
  <c r="E43" i="25"/>
  <c r="D43" i="25"/>
  <c r="C43" i="25"/>
  <c r="I42" i="25"/>
  <c r="H42" i="25"/>
  <c r="I41" i="25"/>
  <c r="J41" i="25" s="1"/>
  <c r="H41" i="25"/>
  <c r="I40" i="25"/>
  <c r="H40" i="25"/>
  <c r="G38" i="25"/>
  <c r="G44" i="25" s="1"/>
  <c r="F38" i="25"/>
  <c r="F44" i="25" s="1"/>
  <c r="E38" i="25"/>
  <c r="E44" i="25" s="1"/>
  <c r="D38" i="25"/>
  <c r="D44" i="25" s="1"/>
  <c r="C38" i="25"/>
  <c r="C44" i="25" s="1"/>
  <c r="I37" i="25"/>
  <c r="H37" i="25"/>
  <c r="I36" i="25"/>
  <c r="H36" i="25"/>
  <c r="I35" i="25"/>
  <c r="H35" i="25"/>
  <c r="I34" i="25"/>
  <c r="H34" i="25"/>
  <c r="I33" i="25"/>
  <c r="H33" i="25"/>
  <c r="O31" i="25"/>
  <c r="I30" i="25"/>
  <c r="H30" i="25"/>
  <c r="I29" i="25"/>
  <c r="H29" i="25"/>
  <c r="I28" i="25"/>
  <c r="H28" i="25"/>
  <c r="I27" i="25"/>
  <c r="H27" i="25"/>
  <c r="I26" i="25"/>
  <c r="H26" i="25"/>
  <c r="I25" i="25"/>
  <c r="H25" i="25"/>
  <c r="I24" i="25"/>
  <c r="H24" i="25"/>
  <c r="I23" i="25"/>
  <c r="J23" i="25" s="1"/>
  <c r="H23" i="25"/>
  <c r="I22" i="25"/>
  <c r="H22" i="25"/>
  <c r="I21" i="25"/>
  <c r="H21" i="25"/>
  <c r="I20" i="25"/>
  <c r="H20" i="25"/>
  <c r="I19" i="25"/>
  <c r="H19" i="25"/>
  <c r="I16" i="25"/>
  <c r="H16" i="25"/>
  <c r="I15" i="25"/>
  <c r="H15" i="25"/>
  <c r="I14" i="25"/>
  <c r="H14" i="25"/>
  <c r="I13" i="25"/>
  <c r="H13" i="25"/>
  <c r="H55" i="13"/>
  <c r="K55" i="13" s="1"/>
  <c r="K55" i="14" s="1"/>
  <c r="I55" i="13"/>
  <c r="L55" i="13" s="1"/>
  <c r="L55" i="14" s="1"/>
  <c r="L55" i="15" s="1"/>
  <c r="L55" i="16" s="1"/>
  <c r="L55" i="18" s="1"/>
  <c r="L55" i="19" s="1"/>
  <c r="L55" i="20" s="1"/>
  <c r="L55" i="21" s="1"/>
  <c r="L55" i="22" s="1"/>
  <c r="H56" i="13"/>
  <c r="K56" i="13" s="1"/>
  <c r="K56" i="14" s="1"/>
  <c r="I56" i="13"/>
  <c r="I48" i="13"/>
  <c r="L48" i="13" s="1"/>
  <c r="L48" i="14" s="1"/>
  <c r="H48" i="13"/>
  <c r="K48" i="13" s="1"/>
  <c r="K48" i="14" s="1"/>
  <c r="K48" i="15" s="1"/>
  <c r="H37" i="13"/>
  <c r="K37" i="13" s="1"/>
  <c r="K37" i="14" s="1"/>
  <c r="H34" i="13"/>
  <c r="K34" i="13" s="1"/>
  <c r="K34" i="14" s="1"/>
  <c r="I34" i="13"/>
  <c r="L34" i="13" s="1"/>
  <c r="L34" i="14" s="1"/>
  <c r="L34" i="15" s="1"/>
  <c r="L34" i="16" s="1"/>
  <c r="L34" i="18" s="1"/>
  <c r="L34" i="19" s="1"/>
  <c r="L34" i="20" s="1"/>
  <c r="L34" i="21" s="1"/>
  <c r="L34" i="22" s="1"/>
  <c r="L34" i="23" s="1"/>
  <c r="L34" i="24" s="1"/>
  <c r="L34" i="30" s="1"/>
  <c r="H35" i="13"/>
  <c r="K35" i="13" s="1"/>
  <c r="K35" i="14" s="1"/>
  <c r="I35" i="13"/>
  <c r="H36" i="13"/>
  <c r="K36" i="13" s="1"/>
  <c r="K36" i="14" s="1"/>
  <c r="I36" i="13"/>
  <c r="L36" i="13" s="1"/>
  <c r="L36" i="14" s="1"/>
  <c r="L36" i="15" s="1"/>
  <c r="L36" i="16" s="1"/>
  <c r="L36" i="18" s="1"/>
  <c r="L36" i="19" s="1"/>
  <c r="I37" i="13"/>
  <c r="I33" i="13"/>
  <c r="H33" i="13"/>
  <c r="K33" i="13" s="1"/>
  <c r="K33" i="14" s="1"/>
  <c r="H20" i="13"/>
  <c r="K20" i="13" s="1"/>
  <c r="K20" i="14" s="1"/>
  <c r="I20" i="13"/>
  <c r="L20" i="13" s="1"/>
  <c r="L20" i="14" s="1"/>
  <c r="L20" i="15" s="1"/>
  <c r="L20" i="16" s="1"/>
  <c r="L20" i="18" s="1"/>
  <c r="L20" i="19" s="1"/>
  <c r="L20" i="20" s="1"/>
  <c r="L20" i="21" s="1"/>
  <c r="L20" i="22" s="1"/>
  <c r="L20" i="23" s="1"/>
  <c r="H21" i="13"/>
  <c r="K21" i="13" s="1"/>
  <c r="K21" i="14" s="1"/>
  <c r="I21" i="13"/>
  <c r="H22" i="13"/>
  <c r="K22" i="13" s="1"/>
  <c r="K22" i="14" s="1"/>
  <c r="I22" i="13"/>
  <c r="L22" i="13" s="1"/>
  <c r="L22" i="14" s="1"/>
  <c r="L22" i="15" s="1"/>
  <c r="L22" i="16" s="1"/>
  <c r="L22" i="18" s="1"/>
  <c r="L22" i="19" s="1"/>
  <c r="L22" i="20" s="1"/>
  <c r="L22" i="21" s="1"/>
  <c r="L22" i="22" s="1"/>
  <c r="L22" i="23" s="1"/>
  <c r="L22" i="24" s="1"/>
  <c r="L22" i="30" s="1"/>
  <c r="H23" i="13"/>
  <c r="K23" i="13" s="1"/>
  <c r="K23" i="14" s="1"/>
  <c r="I23" i="13"/>
  <c r="H24" i="13"/>
  <c r="K24" i="13" s="1"/>
  <c r="K24" i="14" s="1"/>
  <c r="I24" i="13"/>
  <c r="L24" i="13" s="1"/>
  <c r="L24" i="14" s="1"/>
  <c r="L24" i="15" s="1"/>
  <c r="L24" i="16" s="1"/>
  <c r="L24" i="18" s="1"/>
  <c r="L24" i="19" s="1"/>
  <c r="L24" i="20" s="1"/>
  <c r="H25" i="13"/>
  <c r="K25" i="13" s="1"/>
  <c r="K25" i="14" s="1"/>
  <c r="I25" i="13"/>
  <c r="H26" i="13"/>
  <c r="I26" i="13"/>
  <c r="L26" i="13" s="1"/>
  <c r="L26" i="14" s="1"/>
  <c r="H27" i="13"/>
  <c r="K27" i="13" s="1"/>
  <c r="K27" i="14" s="1"/>
  <c r="I27" i="13"/>
  <c r="H28" i="13"/>
  <c r="K28" i="13" s="1"/>
  <c r="K28" i="14" s="1"/>
  <c r="I28" i="13"/>
  <c r="L28" i="13" s="1"/>
  <c r="L28" i="14" s="1"/>
  <c r="L28" i="15" s="1"/>
  <c r="L28" i="16" s="1"/>
  <c r="L28" i="18" s="1"/>
  <c r="L28" i="19" s="1"/>
  <c r="L28" i="20" s="1"/>
  <c r="H29" i="13"/>
  <c r="K29" i="13" s="1"/>
  <c r="K29" i="14" s="1"/>
  <c r="I29" i="13"/>
  <c r="H30" i="13"/>
  <c r="K30" i="13" s="1"/>
  <c r="K30" i="14" s="1"/>
  <c r="K30" i="15" s="1"/>
  <c r="I30" i="13"/>
  <c r="I19" i="13"/>
  <c r="L19" i="13" s="1"/>
  <c r="L19" i="14" s="1"/>
  <c r="L19" i="15" s="1"/>
  <c r="L19" i="16" s="1"/>
  <c r="L19" i="18" s="1"/>
  <c r="H19" i="13"/>
  <c r="K19" i="13" s="1"/>
  <c r="K19" i="14" s="1"/>
  <c r="H14" i="13"/>
  <c r="K14" i="13" s="1"/>
  <c r="K14" i="14" s="1"/>
  <c r="K14" i="15" s="1"/>
  <c r="I14" i="13"/>
  <c r="H15" i="13"/>
  <c r="K15" i="13" s="1"/>
  <c r="K15" i="14" s="1"/>
  <c r="I15" i="13"/>
  <c r="H16" i="13"/>
  <c r="K16" i="13" s="1"/>
  <c r="K16" i="14" s="1"/>
  <c r="K16" i="15" s="1"/>
  <c r="I16" i="13"/>
  <c r="L16" i="13" s="1"/>
  <c r="L16" i="14" s="1"/>
  <c r="I13" i="13"/>
  <c r="L13" i="13" s="1"/>
  <c r="L13" i="14" s="1"/>
  <c r="L13" i="15" s="1"/>
  <c r="L13" i="16" s="1"/>
  <c r="L13" i="18" s="1"/>
  <c r="L13" i="19" s="1"/>
  <c r="L13" i="20" s="1"/>
  <c r="L13" i="21" s="1"/>
  <c r="L13" i="22" s="1"/>
  <c r="L13" i="23" s="1"/>
  <c r="L13" i="24" s="1"/>
  <c r="L13" i="30" s="1"/>
  <c r="H13" i="13"/>
  <c r="K13" i="13" s="1"/>
  <c r="K13" i="14" s="1"/>
  <c r="K13" i="15" s="1"/>
  <c r="K13" i="16" s="1"/>
  <c r="K13" i="18" s="1"/>
  <c r="K13" i="19" s="1"/>
  <c r="J15" i="25" l="1"/>
  <c r="J29" i="25"/>
  <c r="J40" i="25"/>
  <c r="J19" i="25"/>
  <c r="J14" i="25"/>
  <c r="J49" i="25"/>
  <c r="M61" i="20"/>
  <c r="O61" i="20" s="1"/>
  <c r="K61" i="21"/>
  <c r="K59" i="21"/>
  <c r="M59" i="20"/>
  <c r="O59" i="20" s="1"/>
  <c r="K60" i="21"/>
  <c r="M60" i="20"/>
  <c r="O60" i="20" s="1"/>
  <c r="N46" i="13"/>
  <c r="N38" i="13"/>
  <c r="J16" i="25"/>
  <c r="J35" i="25"/>
  <c r="J42" i="25"/>
  <c r="J43" i="25" s="1"/>
  <c r="J48" i="25"/>
  <c r="J28" i="25"/>
  <c r="J53" i="25"/>
  <c r="J27" i="25"/>
  <c r="J34" i="25"/>
  <c r="M45" i="16"/>
  <c r="O45" i="16" s="1"/>
  <c r="L57" i="19"/>
  <c r="M57" i="18"/>
  <c r="O57" i="18" s="1"/>
  <c r="K56" i="15"/>
  <c r="L55" i="23"/>
  <c r="L55" i="24" s="1"/>
  <c r="L55" i="30" s="1"/>
  <c r="K57" i="21"/>
  <c r="K55" i="15"/>
  <c r="M55" i="14"/>
  <c r="O55" i="14" s="1"/>
  <c r="K48" i="16"/>
  <c r="K48" i="18" s="1"/>
  <c r="M48" i="14"/>
  <c r="O48" i="14" s="1"/>
  <c r="L48" i="15"/>
  <c r="L48" i="16" s="1"/>
  <c r="O41" i="18"/>
  <c r="L44" i="19"/>
  <c r="L45" i="18"/>
  <c r="M44" i="18"/>
  <c r="M41" i="19"/>
  <c r="K41" i="20"/>
  <c r="K44" i="21"/>
  <c r="M43" i="20"/>
  <c r="K43" i="21"/>
  <c r="M42" i="18"/>
  <c r="K42" i="19"/>
  <c r="K45" i="19" s="1"/>
  <c r="K45" i="18"/>
  <c r="K35" i="15"/>
  <c r="L36" i="20"/>
  <c r="L36" i="21" s="1"/>
  <c r="L36" i="22" s="1"/>
  <c r="L36" i="23" s="1"/>
  <c r="L36" i="24" s="1"/>
  <c r="L36" i="30" s="1"/>
  <c r="M36" i="14"/>
  <c r="O36" i="14" s="1"/>
  <c r="K36" i="15"/>
  <c r="M34" i="14"/>
  <c r="O34" i="14" s="1"/>
  <c r="K34" i="15"/>
  <c r="K37" i="15"/>
  <c r="K33" i="15"/>
  <c r="K38" i="14"/>
  <c r="K46" i="14" s="1"/>
  <c r="L26" i="15"/>
  <c r="L26" i="16" s="1"/>
  <c r="L26" i="18" s="1"/>
  <c r="L26" i="19" s="1"/>
  <c r="L24" i="21"/>
  <c r="L24" i="22" s="1"/>
  <c r="L24" i="23" s="1"/>
  <c r="K30" i="16"/>
  <c r="M24" i="14"/>
  <c r="O24" i="14" s="1"/>
  <c r="K24" i="15"/>
  <c r="M20" i="14"/>
  <c r="O20" i="14" s="1"/>
  <c r="K20" i="15"/>
  <c r="M28" i="14"/>
  <c r="O28" i="14" s="1"/>
  <c r="K28" i="15"/>
  <c r="M22" i="14"/>
  <c r="O22" i="14" s="1"/>
  <c r="K22" i="15"/>
  <c r="L28" i="21"/>
  <c r="L28" i="22" s="1"/>
  <c r="L28" i="23" s="1"/>
  <c r="L20" i="24"/>
  <c r="L20" i="30" s="1"/>
  <c r="K29" i="15"/>
  <c r="K27" i="15"/>
  <c r="K25" i="15"/>
  <c r="K23" i="15"/>
  <c r="K21" i="15"/>
  <c r="M19" i="14"/>
  <c r="O19" i="14" s="1"/>
  <c r="K19" i="15"/>
  <c r="L19" i="19"/>
  <c r="L19" i="20" s="1"/>
  <c r="L19" i="21" s="1"/>
  <c r="L19" i="22" s="1"/>
  <c r="L19" i="23" s="1"/>
  <c r="L19" i="24" s="1"/>
  <c r="L19" i="30" s="1"/>
  <c r="K16" i="16"/>
  <c r="M16" i="14"/>
  <c r="O16" i="14" s="1"/>
  <c r="L16" i="15"/>
  <c r="L16" i="16" s="1"/>
  <c r="L16" i="18" s="1"/>
  <c r="K14" i="16"/>
  <c r="K15" i="15"/>
  <c r="M17" i="15"/>
  <c r="O17" i="15" s="1"/>
  <c r="K17" i="16"/>
  <c r="M13" i="19"/>
  <c r="O13" i="19" s="1"/>
  <c r="K13" i="20"/>
  <c r="M13" i="18"/>
  <c r="O13" i="18" s="1"/>
  <c r="M13" i="16"/>
  <c r="O13" i="16" s="1"/>
  <c r="M13" i="15"/>
  <c r="O13" i="15" s="1"/>
  <c r="M13" i="14"/>
  <c r="O13" i="14" s="1"/>
  <c r="J15" i="13"/>
  <c r="M16" i="13"/>
  <c r="O16" i="13" s="1"/>
  <c r="J22" i="13"/>
  <c r="J29" i="13"/>
  <c r="J55" i="13"/>
  <c r="J56" i="13"/>
  <c r="O53" i="25"/>
  <c r="M48" i="13"/>
  <c r="O48" i="13" s="1"/>
  <c r="J48" i="13"/>
  <c r="I38" i="13"/>
  <c r="J26" i="13"/>
  <c r="O24" i="25"/>
  <c r="J30" i="13"/>
  <c r="J19" i="13"/>
  <c r="J14" i="13"/>
  <c r="H38" i="25"/>
  <c r="H44" i="25" s="1"/>
  <c r="J36" i="25"/>
  <c r="J20" i="25"/>
  <c r="J25" i="25"/>
  <c r="J21" i="25"/>
  <c r="C57" i="25" s="1"/>
  <c r="J24" i="25"/>
  <c r="O17" i="25"/>
  <c r="J33" i="13"/>
  <c r="L33" i="13"/>
  <c r="M22" i="13"/>
  <c r="O22" i="13" s="1"/>
  <c r="O19" i="25"/>
  <c r="M19" i="13"/>
  <c r="O19" i="13" s="1"/>
  <c r="K26" i="13"/>
  <c r="K26" i="14" s="1"/>
  <c r="K26" i="15" s="1"/>
  <c r="J25" i="13"/>
  <c r="J23" i="13"/>
  <c r="J20" i="13"/>
  <c r="M28" i="13"/>
  <c r="O28" i="13" s="1"/>
  <c r="O28" i="25"/>
  <c r="J27" i="13"/>
  <c r="J21" i="13"/>
  <c r="O20" i="25"/>
  <c r="M13" i="13"/>
  <c r="O13" i="13" s="1"/>
  <c r="O16" i="25"/>
  <c r="J13" i="13"/>
  <c r="C70" i="13" s="1"/>
  <c r="L14" i="13"/>
  <c r="J37" i="13"/>
  <c r="H38" i="13"/>
  <c r="O36" i="25"/>
  <c r="O34" i="25"/>
  <c r="J13" i="25"/>
  <c r="C56" i="25" s="1"/>
  <c r="J22" i="25"/>
  <c r="J26" i="25"/>
  <c r="J30" i="25"/>
  <c r="J33" i="25"/>
  <c r="J37" i="25"/>
  <c r="I43" i="25"/>
  <c r="J46" i="25"/>
  <c r="J50" i="25"/>
  <c r="H43" i="25"/>
  <c r="I38" i="25"/>
  <c r="I44" i="25" s="1"/>
  <c r="M55" i="13"/>
  <c r="O55" i="13" s="1"/>
  <c r="L56" i="13"/>
  <c r="L56" i="14" s="1"/>
  <c r="L56" i="15" s="1"/>
  <c r="L56" i="16" s="1"/>
  <c r="L56" i="18" s="1"/>
  <c r="L56" i="19" s="1"/>
  <c r="L56" i="20" s="1"/>
  <c r="L56" i="21" s="1"/>
  <c r="L56" i="22" s="1"/>
  <c r="L56" i="23" s="1"/>
  <c r="L56" i="24" s="1"/>
  <c r="L56" i="30" s="1"/>
  <c r="M20" i="13"/>
  <c r="O20" i="13" s="1"/>
  <c r="K38" i="13"/>
  <c r="K46" i="13" s="1"/>
  <c r="L30" i="13"/>
  <c r="L30" i="14" s="1"/>
  <c r="J28" i="13"/>
  <c r="M34" i="13"/>
  <c r="M36" i="13"/>
  <c r="O36" i="13" s="1"/>
  <c r="J24" i="13"/>
  <c r="J35" i="13"/>
  <c r="L37" i="13"/>
  <c r="J36" i="13"/>
  <c r="L35" i="13"/>
  <c r="J34" i="13"/>
  <c r="M24" i="13"/>
  <c r="O24" i="13" s="1"/>
  <c r="O31" i="13"/>
  <c r="L29" i="13"/>
  <c r="L29" i="14" s="1"/>
  <c r="L29" i="15" s="1"/>
  <c r="L29" i="16" s="1"/>
  <c r="L29" i="18" s="1"/>
  <c r="L29" i="19" s="1"/>
  <c r="L29" i="20" s="1"/>
  <c r="L29" i="21" s="1"/>
  <c r="L29" i="22" s="1"/>
  <c r="L29" i="23" s="1"/>
  <c r="L29" i="24" s="1"/>
  <c r="L29" i="30" s="1"/>
  <c r="L27" i="13"/>
  <c r="L27" i="14" s="1"/>
  <c r="L27" i="15" s="1"/>
  <c r="L27" i="16" s="1"/>
  <c r="L27" i="18" s="1"/>
  <c r="L27" i="19" s="1"/>
  <c r="L27" i="20" s="1"/>
  <c r="L27" i="21" s="1"/>
  <c r="L27" i="22" s="1"/>
  <c r="L27" i="23" s="1"/>
  <c r="L27" i="24" s="1"/>
  <c r="L27" i="30" s="1"/>
  <c r="L25" i="13"/>
  <c r="L25" i="14" s="1"/>
  <c r="L25" i="15" s="1"/>
  <c r="L25" i="16" s="1"/>
  <c r="L25" i="18" s="1"/>
  <c r="L25" i="19" s="1"/>
  <c r="L25" i="20" s="1"/>
  <c r="L25" i="21" s="1"/>
  <c r="L25" i="22" s="1"/>
  <c r="L25" i="23" s="1"/>
  <c r="L25" i="24" s="1"/>
  <c r="L25" i="30" s="1"/>
  <c r="L23" i="13"/>
  <c r="L23" i="14" s="1"/>
  <c r="L23" i="15" s="1"/>
  <c r="L23" i="16" s="1"/>
  <c r="L23" i="18" s="1"/>
  <c r="L23" i="19" s="1"/>
  <c r="L23" i="20" s="1"/>
  <c r="L23" i="21" s="1"/>
  <c r="L23" i="22" s="1"/>
  <c r="L23" i="23" s="1"/>
  <c r="L23" i="24" s="1"/>
  <c r="L23" i="30" s="1"/>
  <c r="L21" i="13"/>
  <c r="L21" i="14" s="1"/>
  <c r="L21" i="15" s="1"/>
  <c r="L21" i="16" s="1"/>
  <c r="L21" i="18" s="1"/>
  <c r="L21" i="19" s="1"/>
  <c r="L21" i="20" s="1"/>
  <c r="L21" i="21" s="1"/>
  <c r="L21" i="22" s="1"/>
  <c r="L21" i="23" s="1"/>
  <c r="L21" i="24" s="1"/>
  <c r="L21" i="30" s="1"/>
  <c r="O17" i="13"/>
  <c r="J16" i="13"/>
  <c r="L15" i="13"/>
  <c r="L15" i="14" s="1"/>
  <c r="L15" i="15" s="1"/>
  <c r="L15" i="16" s="1"/>
  <c r="L15" i="18" s="1"/>
  <c r="L15" i="19" s="1"/>
  <c r="L15" i="20" s="1"/>
  <c r="L15" i="21" s="1"/>
  <c r="L15" i="22" s="1"/>
  <c r="L15" i="23" s="1"/>
  <c r="L15" i="24" s="1"/>
  <c r="L15" i="30" s="1"/>
  <c r="C58" i="25" l="1"/>
  <c r="M26" i="13"/>
  <c r="O26" i="13" s="1"/>
  <c r="C72" i="13"/>
  <c r="M59" i="21"/>
  <c r="O59" i="21" s="1"/>
  <c r="K59" i="22"/>
  <c r="K61" i="22"/>
  <c r="M61" i="21"/>
  <c r="O61" i="21" s="1"/>
  <c r="K60" i="22"/>
  <c r="M60" i="21"/>
  <c r="O60" i="21" s="1"/>
  <c r="C60" i="25"/>
  <c r="M45" i="18"/>
  <c r="O45" i="18" s="1"/>
  <c r="C73" i="13"/>
  <c r="C74" i="13"/>
  <c r="C71" i="13"/>
  <c r="M15" i="14"/>
  <c r="O15" i="14" s="1"/>
  <c r="M56" i="14"/>
  <c r="O56" i="14" s="1"/>
  <c r="K57" i="22"/>
  <c r="M56" i="15"/>
  <c r="O56" i="15" s="1"/>
  <c r="K56" i="16"/>
  <c r="K55" i="16"/>
  <c r="M55" i="15"/>
  <c r="O55" i="15" s="1"/>
  <c r="L57" i="20"/>
  <c r="M57" i="19"/>
  <c r="O57" i="19" s="1"/>
  <c r="M48" i="16"/>
  <c r="O48" i="16" s="1"/>
  <c r="L48" i="18"/>
  <c r="L48" i="19" s="1"/>
  <c r="L48" i="20" s="1"/>
  <c r="K48" i="19"/>
  <c r="M48" i="15"/>
  <c r="O48" i="15" s="1"/>
  <c r="M41" i="20"/>
  <c r="K41" i="21"/>
  <c r="L44" i="20"/>
  <c r="L45" i="19"/>
  <c r="M44" i="19"/>
  <c r="M42" i="19"/>
  <c r="K42" i="20"/>
  <c r="O41" i="19"/>
  <c r="M43" i="21"/>
  <c r="K43" i="22"/>
  <c r="K44" i="22"/>
  <c r="O37" i="25"/>
  <c r="L37" i="14"/>
  <c r="K37" i="16"/>
  <c r="M36" i="15"/>
  <c r="O36" i="15" s="1"/>
  <c r="K36" i="16"/>
  <c r="K35" i="16"/>
  <c r="M34" i="15"/>
  <c r="O34" i="15" s="1"/>
  <c r="K34" i="16"/>
  <c r="M35" i="13"/>
  <c r="O35" i="13" s="1"/>
  <c r="L35" i="14"/>
  <c r="M33" i="13"/>
  <c r="O33" i="13" s="1"/>
  <c r="L33" i="14"/>
  <c r="K33" i="16"/>
  <c r="K38" i="15"/>
  <c r="K46" i="15" s="1"/>
  <c r="L28" i="24"/>
  <c r="L28" i="30" s="1"/>
  <c r="K28" i="16"/>
  <c r="M28" i="15"/>
  <c r="O28" i="15" s="1"/>
  <c r="M24" i="15"/>
  <c r="O24" i="15" s="1"/>
  <c r="K24" i="16"/>
  <c r="L24" i="24"/>
  <c r="L24" i="30" s="1"/>
  <c r="M21" i="14"/>
  <c r="O21" i="14" s="1"/>
  <c r="M25" i="14"/>
  <c r="O25" i="14" s="1"/>
  <c r="M29" i="14"/>
  <c r="O29" i="14" s="1"/>
  <c r="M21" i="15"/>
  <c r="O21" i="15" s="1"/>
  <c r="K21" i="16"/>
  <c r="M29" i="15"/>
  <c r="O29" i="15" s="1"/>
  <c r="K29" i="16"/>
  <c r="M30" i="14"/>
  <c r="O30" i="14" s="1"/>
  <c r="L30" i="15"/>
  <c r="M23" i="15"/>
  <c r="O23" i="15" s="1"/>
  <c r="K23" i="16"/>
  <c r="M27" i="14"/>
  <c r="O27" i="14" s="1"/>
  <c r="M22" i="15"/>
  <c r="O22" i="15" s="1"/>
  <c r="K22" i="16"/>
  <c r="M20" i="15"/>
  <c r="O20" i="15" s="1"/>
  <c r="K20" i="16"/>
  <c r="K30" i="18"/>
  <c r="L26" i="20"/>
  <c r="L26" i="21" s="1"/>
  <c r="L26" i="22" s="1"/>
  <c r="L26" i="23" s="1"/>
  <c r="L26" i="24" s="1"/>
  <c r="L26" i="30" s="1"/>
  <c r="M25" i="15"/>
  <c r="O25" i="15" s="1"/>
  <c r="K25" i="16"/>
  <c r="M26" i="15"/>
  <c r="O26" i="15" s="1"/>
  <c r="K26" i="16"/>
  <c r="M23" i="14"/>
  <c r="O23" i="14" s="1"/>
  <c r="K27" i="16"/>
  <c r="M27" i="15"/>
  <c r="O27" i="15" s="1"/>
  <c r="M26" i="14"/>
  <c r="O26" i="14" s="1"/>
  <c r="M19" i="15"/>
  <c r="O19" i="15" s="1"/>
  <c r="K19" i="16"/>
  <c r="L16" i="19"/>
  <c r="M15" i="15"/>
  <c r="O15" i="15" s="1"/>
  <c r="K15" i="16"/>
  <c r="M17" i="16"/>
  <c r="O17" i="16" s="1"/>
  <c r="K17" i="18"/>
  <c r="K14" i="18"/>
  <c r="M16" i="16"/>
  <c r="O16" i="16" s="1"/>
  <c r="K16" i="18"/>
  <c r="K16" i="19" s="1"/>
  <c r="K16" i="20" s="1"/>
  <c r="M16" i="15"/>
  <c r="O16" i="15" s="1"/>
  <c r="K13" i="21"/>
  <c r="M13" i="20"/>
  <c r="O13" i="20" s="1"/>
  <c r="M14" i="13"/>
  <c r="O14" i="13" s="1"/>
  <c r="L14" i="14"/>
  <c r="L14" i="15" s="1"/>
  <c r="O22" i="25"/>
  <c r="O46" i="25"/>
  <c r="O54" i="25"/>
  <c r="O33" i="25"/>
  <c r="O13" i="25"/>
  <c r="M37" i="13"/>
  <c r="O37" i="13" s="1"/>
  <c r="L38" i="13"/>
  <c r="M27" i="13"/>
  <c r="O27" i="13" s="1"/>
  <c r="O27" i="25"/>
  <c r="O30" i="25"/>
  <c r="M25" i="13"/>
  <c r="O25" i="13" s="1"/>
  <c r="O25" i="25"/>
  <c r="M21" i="13"/>
  <c r="O21" i="13" s="1"/>
  <c r="O21" i="25"/>
  <c r="M29" i="13"/>
  <c r="O29" i="13" s="1"/>
  <c r="O29" i="25"/>
  <c r="M23" i="13"/>
  <c r="O23" i="13" s="1"/>
  <c r="O23" i="25"/>
  <c r="M30" i="13"/>
  <c r="O30" i="13" s="1"/>
  <c r="O26" i="25"/>
  <c r="O14" i="25"/>
  <c r="M15" i="13"/>
  <c r="O15" i="13" s="1"/>
  <c r="O15" i="25"/>
  <c r="J38" i="13"/>
  <c r="C59" i="25"/>
  <c r="J38" i="25"/>
  <c r="J44" i="25" s="1"/>
  <c r="M56" i="13"/>
  <c r="O56" i="13" s="1"/>
  <c r="O34" i="13"/>
  <c r="O52" i="26"/>
  <c r="M52" i="26"/>
  <c r="I52" i="26"/>
  <c r="H52" i="26"/>
  <c r="O51" i="26"/>
  <c r="M51" i="26"/>
  <c r="I51" i="26"/>
  <c r="H51" i="26"/>
  <c r="O50" i="26"/>
  <c r="M50" i="26"/>
  <c r="I50" i="26"/>
  <c r="H50" i="26"/>
  <c r="O48" i="26"/>
  <c r="M48" i="26"/>
  <c r="I48" i="26"/>
  <c r="H48" i="26"/>
  <c r="O47" i="26"/>
  <c r="M47" i="26"/>
  <c r="I47" i="26"/>
  <c r="H47" i="26"/>
  <c r="O46" i="26"/>
  <c r="M46" i="26"/>
  <c r="I46" i="26"/>
  <c r="H46" i="26"/>
  <c r="O45" i="26"/>
  <c r="M45" i="26"/>
  <c r="I45" i="26"/>
  <c r="H45" i="26"/>
  <c r="O44" i="26"/>
  <c r="M44" i="26"/>
  <c r="I44" i="26"/>
  <c r="H44" i="26"/>
  <c r="O42" i="26"/>
  <c r="M42" i="26"/>
  <c r="G42" i="26"/>
  <c r="F42" i="26"/>
  <c r="E42" i="26"/>
  <c r="D42" i="26"/>
  <c r="C42" i="26"/>
  <c r="O41" i="26"/>
  <c r="M41" i="26"/>
  <c r="I41" i="26"/>
  <c r="H41" i="26"/>
  <c r="O40" i="26"/>
  <c r="M40" i="26"/>
  <c r="I40" i="26"/>
  <c r="H40" i="26"/>
  <c r="O39" i="26"/>
  <c r="M39" i="26"/>
  <c r="I39" i="26"/>
  <c r="H39" i="26"/>
  <c r="O37" i="26"/>
  <c r="M37" i="26"/>
  <c r="I37" i="26"/>
  <c r="H37" i="26"/>
  <c r="M36" i="26"/>
  <c r="I36" i="26"/>
  <c r="H36" i="26"/>
  <c r="O35" i="26"/>
  <c r="M35" i="26"/>
  <c r="I35" i="26"/>
  <c r="H35" i="26"/>
  <c r="O34" i="26"/>
  <c r="M34" i="26"/>
  <c r="I34" i="26"/>
  <c r="H34" i="26"/>
  <c r="O33" i="26"/>
  <c r="M33" i="26"/>
  <c r="I33" i="26"/>
  <c r="H33" i="26"/>
  <c r="H42" i="26" s="1"/>
  <c r="O31" i="26"/>
  <c r="M31" i="26"/>
  <c r="I31" i="26"/>
  <c r="H31" i="26"/>
  <c r="O30" i="26"/>
  <c r="M30" i="26"/>
  <c r="I30" i="26"/>
  <c r="H30" i="26"/>
  <c r="O29" i="26"/>
  <c r="M29" i="26"/>
  <c r="I29" i="26"/>
  <c r="H29" i="26"/>
  <c r="O28" i="26"/>
  <c r="M28" i="26"/>
  <c r="I28" i="26"/>
  <c r="H28" i="26"/>
  <c r="O27" i="26"/>
  <c r="M27" i="26"/>
  <c r="I27" i="26"/>
  <c r="H27" i="26"/>
  <c r="O26" i="26"/>
  <c r="M26" i="26"/>
  <c r="I26" i="26"/>
  <c r="H26" i="26"/>
  <c r="O25" i="26"/>
  <c r="M25" i="26"/>
  <c r="I25" i="26"/>
  <c r="H25" i="26"/>
  <c r="O24" i="26"/>
  <c r="M24" i="26"/>
  <c r="I24" i="26"/>
  <c r="H24" i="26"/>
  <c r="O23" i="26"/>
  <c r="M23" i="26"/>
  <c r="I23" i="26"/>
  <c r="H23" i="26"/>
  <c r="O22" i="26"/>
  <c r="M22" i="26"/>
  <c r="I22" i="26"/>
  <c r="H22" i="26"/>
  <c r="O21" i="26"/>
  <c r="M21" i="26"/>
  <c r="I21" i="26"/>
  <c r="H21" i="26"/>
  <c r="O20" i="26"/>
  <c r="M20" i="26"/>
  <c r="I20" i="26"/>
  <c r="H20" i="26"/>
  <c r="O19" i="26"/>
  <c r="M19" i="26"/>
  <c r="I19" i="26"/>
  <c r="H19" i="26"/>
  <c r="I17" i="26"/>
  <c r="L17" i="26" s="1"/>
  <c r="H17" i="26"/>
  <c r="K17" i="26" s="1"/>
  <c r="I16" i="26"/>
  <c r="L16" i="26" s="1"/>
  <c r="H16" i="26"/>
  <c r="K16" i="26" s="1"/>
  <c r="I15" i="26"/>
  <c r="J15" i="26" s="1"/>
  <c r="H15" i="26"/>
  <c r="K15" i="26" s="1"/>
  <c r="I14" i="26"/>
  <c r="H14" i="26"/>
  <c r="K14" i="26" s="1"/>
  <c r="O13" i="26"/>
  <c r="M13" i="26"/>
  <c r="I13" i="26"/>
  <c r="C54" i="26" s="1"/>
  <c r="H13" i="26"/>
  <c r="I54" i="13"/>
  <c r="L54" i="13" s="1"/>
  <c r="L54" i="14" s="1"/>
  <c r="L54" i="15" s="1"/>
  <c r="L54" i="16" s="1"/>
  <c r="L54" i="18" s="1"/>
  <c r="L54" i="19" s="1"/>
  <c r="L54" i="20" s="1"/>
  <c r="L54" i="21" s="1"/>
  <c r="L54" i="22" s="1"/>
  <c r="L54" i="23" s="1"/>
  <c r="L54" i="24" s="1"/>
  <c r="L54" i="30" s="1"/>
  <c r="H54" i="13"/>
  <c r="K54" i="13" s="1"/>
  <c r="K54" i="14" s="1"/>
  <c r="I52" i="13"/>
  <c r="L52" i="13" s="1"/>
  <c r="L52" i="14" s="1"/>
  <c r="L52" i="15" s="1"/>
  <c r="L52" i="16" s="1"/>
  <c r="L52" i="18" s="1"/>
  <c r="L52" i="19" s="1"/>
  <c r="L52" i="20" s="1"/>
  <c r="L52" i="21" s="1"/>
  <c r="L52" i="22" s="1"/>
  <c r="L52" i="23" s="1"/>
  <c r="L52" i="24" s="1"/>
  <c r="L52" i="30" s="1"/>
  <c r="H52" i="13"/>
  <c r="K52" i="13" s="1"/>
  <c r="K52" i="14" s="1"/>
  <c r="I51" i="13"/>
  <c r="L51" i="13" s="1"/>
  <c r="L51" i="14" s="1"/>
  <c r="L51" i="15" s="1"/>
  <c r="L51" i="16" s="1"/>
  <c r="L51" i="18" s="1"/>
  <c r="L51" i="19" s="1"/>
  <c r="L51" i="20" s="1"/>
  <c r="L51" i="21" s="1"/>
  <c r="L51" i="22" s="1"/>
  <c r="L51" i="23" s="1"/>
  <c r="L51" i="24" s="1"/>
  <c r="L51" i="30" s="1"/>
  <c r="H51" i="13"/>
  <c r="K51" i="13" s="1"/>
  <c r="K51" i="14" s="1"/>
  <c r="I50" i="13"/>
  <c r="L50" i="13" s="1"/>
  <c r="L50" i="14" s="1"/>
  <c r="L50" i="15" s="1"/>
  <c r="L50" i="16" s="1"/>
  <c r="L50" i="18" s="1"/>
  <c r="L50" i="19" s="1"/>
  <c r="L50" i="20" s="1"/>
  <c r="L50" i="21" s="1"/>
  <c r="L50" i="22" s="1"/>
  <c r="L50" i="23" s="1"/>
  <c r="L50" i="24" s="1"/>
  <c r="L50" i="30" s="1"/>
  <c r="H50" i="13"/>
  <c r="K50" i="13" s="1"/>
  <c r="K50" i="14" s="1"/>
  <c r="L49" i="13"/>
  <c r="L49" i="14" s="1"/>
  <c r="L49" i="15" s="1"/>
  <c r="L49" i="16" s="1"/>
  <c r="L49" i="18" s="1"/>
  <c r="L49" i="19" s="1"/>
  <c r="L49" i="20" s="1"/>
  <c r="L49" i="21" s="1"/>
  <c r="L49" i="22" s="1"/>
  <c r="L49" i="23" s="1"/>
  <c r="L49" i="24" s="1"/>
  <c r="L49" i="30" s="1"/>
  <c r="K49" i="13"/>
  <c r="K49" i="14" s="1"/>
  <c r="I40" i="13"/>
  <c r="L40" i="13" s="1"/>
  <c r="L40" i="14" s="1"/>
  <c r="K40" i="13"/>
  <c r="K40" i="14" s="1"/>
  <c r="K40" i="15" s="1"/>
  <c r="J33" i="26" l="1"/>
  <c r="J47" i="26"/>
  <c r="J52" i="26"/>
  <c r="J27" i="26"/>
  <c r="J28" i="26"/>
  <c r="J19" i="26"/>
  <c r="J24" i="26"/>
  <c r="J29" i="26"/>
  <c r="J30" i="26"/>
  <c r="J39" i="26"/>
  <c r="C58" i="26"/>
  <c r="J35" i="26"/>
  <c r="J36" i="26"/>
  <c r="J20" i="26"/>
  <c r="J31" i="26"/>
  <c r="J37" i="26"/>
  <c r="M61" i="22"/>
  <c r="O61" i="22" s="1"/>
  <c r="K61" i="23"/>
  <c r="K59" i="23"/>
  <c r="M59" i="22"/>
  <c r="O59" i="22" s="1"/>
  <c r="K60" i="23"/>
  <c r="M60" i="22"/>
  <c r="O60" i="22" s="1"/>
  <c r="I42" i="26"/>
  <c r="J14" i="26"/>
  <c r="L15" i="26"/>
  <c r="M15" i="26" s="1"/>
  <c r="J21" i="26"/>
  <c r="J22" i="26"/>
  <c r="J23" i="26"/>
  <c r="J44" i="26"/>
  <c r="J45" i="26"/>
  <c r="J46" i="26"/>
  <c r="J17" i="26"/>
  <c r="J25" i="26"/>
  <c r="J26" i="26"/>
  <c r="C56" i="26"/>
  <c r="J40" i="26"/>
  <c r="J41" i="26"/>
  <c r="J48" i="26"/>
  <c r="J50" i="26"/>
  <c r="J51" i="26"/>
  <c r="M45" i="19"/>
  <c r="O45" i="19" s="1"/>
  <c r="M48" i="18"/>
  <c r="O48" i="18" s="1"/>
  <c r="M56" i="16"/>
  <c r="O56" i="16" s="1"/>
  <c r="K56" i="18"/>
  <c r="L57" i="21"/>
  <c r="M57" i="20"/>
  <c r="O57" i="20" s="1"/>
  <c r="K57" i="23"/>
  <c r="K55" i="18"/>
  <c r="M55" i="16"/>
  <c r="O55" i="16" s="1"/>
  <c r="M54" i="14"/>
  <c r="O54" i="14" s="1"/>
  <c r="K54" i="15"/>
  <c r="M52" i="14"/>
  <c r="O52" i="14" s="1"/>
  <c r="K52" i="15"/>
  <c r="M49" i="14"/>
  <c r="O49" i="14" s="1"/>
  <c r="K49" i="15"/>
  <c r="M51" i="14"/>
  <c r="O51" i="14" s="1"/>
  <c r="K51" i="15"/>
  <c r="M50" i="14"/>
  <c r="O50" i="14" s="1"/>
  <c r="K50" i="15"/>
  <c r="L48" i="21"/>
  <c r="L48" i="22" s="1"/>
  <c r="L48" i="23" s="1"/>
  <c r="L48" i="24" s="1"/>
  <c r="L48" i="30" s="1"/>
  <c r="M48" i="19"/>
  <c r="O48" i="19" s="1"/>
  <c r="K48" i="20"/>
  <c r="K48" i="21" s="1"/>
  <c r="L44" i="21"/>
  <c r="L45" i="20"/>
  <c r="M44" i="20"/>
  <c r="O41" i="20"/>
  <c r="M43" i="22"/>
  <c r="K43" i="23"/>
  <c r="M42" i="20"/>
  <c r="K42" i="21"/>
  <c r="K45" i="21" s="1"/>
  <c r="K41" i="22"/>
  <c r="M41" i="21"/>
  <c r="K44" i="23"/>
  <c r="K45" i="20"/>
  <c r="K40" i="16"/>
  <c r="M40" i="14"/>
  <c r="O40" i="14" s="1"/>
  <c r="L40" i="15"/>
  <c r="L40" i="16" s="1"/>
  <c r="L40" i="18" s="1"/>
  <c r="L40" i="19" s="1"/>
  <c r="L40" i="20" s="1"/>
  <c r="L40" i="21" s="1"/>
  <c r="L40" i="22" s="1"/>
  <c r="L40" i="23" s="1"/>
  <c r="L40" i="24" s="1"/>
  <c r="L40" i="30" s="1"/>
  <c r="L35" i="15"/>
  <c r="M35" i="14"/>
  <c r="O35" i="14" s="1"/>
  <c r="K37" i="18"/>
  <c r="K34" i="18"/>
  <c r="M34" i="16"/>
  <c r="O34" i="16" s="1"/>
  <c r="M36" i="16"/>
  <c r="O36" i="16" s="1"/>
  <c r="K36" i="18"/>
  <c r="L37" i="15"/>
  <c r="M37" i="14"/>
  <c r="O37" i="14" s="1"/>
  <c r="K35" i="18"/>
  <c r="K33" i="18"/>
  <c r="K38" i="16"/>
  <c r="K46" i="16" s="1"/>
  <c r="L33" i="15"/>
  <c r="L38" i="14"/>
  <c r="L46" i="14" s="1"/>
  <c r="M33" i="14"/>
  <c r="M23" i="16"/>
  <c r="O23" i="16" s="1"/>
  <c r="K23" i="18"/>
  <c r="M29" i="16"/>
  <c r="O29" i="16" s="1"/>
  <c r="K29" i="18"/>
  <c r="K28" i="18"/>
  <c r="M28" i="16"/>
  <c r="O28" i="16" s="1"/>
  <c r="K27" i="18"/>
  <c r="M27" i="16"/>
  <c r="O27" i="16" s="1"/>
  <c r="M25" i="16"/>
  <c r="O25" i="16" s="1"/>
  <c r="K25" i="18"/>
  <c r="K30" i="19"/>
  <c r="K30" i="20" s="1"/>
  <c r="K30" i="21" s="1"/>
  <c r="M22" i="16"/>
  <c r="O22" i="16" s="1"/>
  <c r="K22" i="18"/>
  <c r="K24" i="18"/>
  <c r="M24" i="16"/>
  <c r="O24" i="16" s="1"/>
  <c r="M26" i="16"/>
  <c r="O26" i="16" s="1"/>
  <c r="K26" i="18"/>
  <c r="M20" i="16"/>
  <c r="O20" i="16" s="1"/>
  <c r="K20" i="18"/>
  <c r="L30" i="16"/>
  <c r="M30" i="15"/>
  <c r="O30" i="15" s="1"/>
  <c r="M21" i="16"/>
  <c r="O21" i="16" s="1"/>
  <c r="K21" i="18"/>
  <c r="M19" i="16"/>
  <c r="O19" i="16" s="1"/>
  <c r="K19" i="18"/>
  <c r="M15" i="16"/>
  <c r="O15" i="16" s="1"/>
  <c r="K15" i="18"/>
  <c r="L14" i="16"/>
  <c r="M14" i="15"/>
  <c r="O14" i="15" s="1"/>
  <c r="K14" i="19"/>
  <c r="K16" i="21"/>
  <c r="K17" i="19"/>
  <c r="M17" i="18"/>
  <c r="O17" i="18" s="1"/>
  <c r="M16" i="19"/>
  <c r="O16" i="19" s="1"/>
  <c r="L16" i="20"/>
  <c r="L16" i="21" s="1"/>
  <c r="L16" i="22" s="1"/>
  <c r="L16" i="23" s="1"/>
  <c r="L16" i="24" s="1"/>
  <c r="L16" i="30" s="1"/>
  <c r="M16" i="18"/>
  <c r="O16" i="18" s="1"/>
  <c r="K13" i="22"/>
  <c r="M13" i="21"/>
  <c r="O13" i="21" s="1"/>
  <c r="M14" i="14"/>
  <c r="O14" i="14" s="1"/>
  <c r="M38" i="13"/>
  <c r="O38" i="13" s="1"/>
  <c r="L45" i="13"/>
  <c r="I46" i="13"/>
  <c r="M40" i="13"/>
  <c r="O40" i="13" s="1"/>
  <c r="O50" i="25"/>
  <c r="O42" i="25"/>
  <c r="H46" i="13"/>
  <c r="J51" i="13"/>
  <c r="M49" i="13"/>
  <c r="O49" i="13" s="1"/>
  <c r="M51" i="13"/>
  <c r="O51" i="13" s="1"/>
  <c r="J40" i="13"/>
  <c r="J52" i="13"/>
  <c r="M54" i="13"/>
  <c r="O54" i="13" s="1"/>
  <c r="J45" i="13"/>
  <c r="J49" i="13"/>
  <c r="J54" i="13"/>
  <c r="M50" i="13"/>
  <c r="O50" i="13" s="1"/>
  <c r="M52" i="13"/>
  <c r="O52" i="13" s="1"/>
  <c r="J50" i="13"/>
  <c r="O16" i="26"/>
  <c r="M16" i="26"/>
  <c r="O15" i="26"/>
  <c r="M17" i="26"/>
  <c r="O17" i="26"/>
  <c r="C55" i="26"/>
  <c r="L14" i="26"/>
  <c r="O14" i="26" s="1"/>
  <c r="J16" i="26"/>
  <c r="J34" i="26"/>
  <c r="J13" i="26"/>
  <c r="M14" i="26"/>
  <c r="C57" i="26"/>
  <c r="J42" i="26" l="1"/>
  <c r="K59" i="24"/>
  <c r="M59" i="23"/>
  <c r="O59" i="23" s="1"/>
  <c r="K61" i="24"/>
  <c r="M61" i="23"/>
  <c r="O61" i="23" s="1"/>
  <c r="K60" i="24"/>
  <c r="M60" i="23"/>
  <c r="O60" i="23" s="1"/>
  <c r="M45" i="20"/>
  <c r="O45" i="20" s="1"/>
  <c r="K57" i="24"/>
  <c r="K57" i="30" s="1"/>
  <c r="M56" i="18"/>
  <c r="O56" i="18" s="1"/>
  <c r="K56" i="19"/>
  <c r="K55" i="19"/>
  <c r="M55" i="18"/>
  <c r="O55" i="18" s="1"/>
  <c r="L57" i="22"/>
  <c r="M57" i="21"/>
  <c r="O57" i="21" s="1"/>
  <c r="M54" i="15"/>
  <c r="O54" i="15" s="1"/>
  <c r="K54" i="16"/>
  <c r="M50" i="15"/>
  <c r="O50" i="15" s="1"/>
  <c r="K50" i="16"/>
  <c r="M51" i="15"/>
  <c r="O51" i="15" s="1"/>
  <c r="K51" i="16"/>
  <c r="M52" i="15"/>
  <c r="O52" i="15" s="1"/>
  <c r="K52" i="16"/>
  <c r="M49" i="15"/>
  <c r="O49" i="15" s="1"/>
  <c r="K49" i="16"/>
  <c r="M48" i="21"/>
  <c r="O48" i="21" s="1"/>
  <c r="K48" i="22"/>
  <c r="M48" i="20"/>
  <c r="O48" i="20" s="1"/>
  <c r="O41" i="21"/>
  <c r="M43" i="23"/>
  <c r="K43" i="24"/>
  <c r="K41" i="23"/>
  <c r="M41" i="22"/>
  <c r="K44" i="24"/>
  <c r="K44" i="30" s="1"/>
  <c r="M42" i="21"/>
  <c r="K42" i="22"/>
  <c r="L44" i="22"/>
  <c r="L45" i="21"/>
  <c r="M44" i="21"/>
  <c r="M40" i="16"/>
  <c r="O40" i="16" s="1"/>
  <c r="K40" i="18"/>
  <c r="M40" i="15"/>
  <c r="O40" i="15" s="1"/>
  <c r="K35" i="19"/>
  <c r="M36" i="18"/>
  <c r="O36" i="18" s="1"/>
  <c r="K36" i="19"/>
  <c r="K37" i="19"/>
  <c r="L37" i="16"/>
  <c r="M37" i="15"/>
  <c r="O37" i="15" s="1"/>
  <c r="M34" i="18"/>
  <c r="O34" i="18" s="1"/>
  <c r="K34" i="19"/>
  <c r="L35" i="16"/>
  <c r="M35" i="15"/>
  <c r="O35" i="15" s="1"/>
  <c r="O33" i="14"/>
  <c r="M38" i="14"/>
  <c r="K33" i="19"/>
  <c r="K38" i="18"/>
  <c r="K46" i="18" s="1"/>
  <c r="L33" i="16"/>
  <c r="L38" i="15"/>
  <c r="L46" i="15" s="1"/>
  <c r="M33" i="15"/>
  <c r="K30" i="22"/>
  <c r="K27" i="19"/>
  <c r="M27" i="18"/>
  <c r="O27" i="18" s="1"/>
  <c r="M29" i="18"/>
  <c r="O29" i="18" s="1"/>
  <c r="K29" i="19"/>
  <c r="M26" i="18"/>
  <c r="O26" i="18" s="1"/>
  <c r="K26" i="19"/>
  <c r="M22" i="18"/>
  <c r="O22" i="18" s="1"/>
  <c r="K22" i="19"/>
  <c r="M25" i="18"/>
  <c r="O25" i="18" s="1"/>
  <c r="K25" i="19"/>
  <c r="M23" i="18"/>
  <c r="O23" i="18" s="1"/>
  <c r="K23" i="19"/>
  <c r="M21" i="18"/>
  <c r="O21" i="18" s="1"/>
  <c r="K21" i="19"/>
  <c r="M20" i="18"/>
  <c r="O20" i="18" s="1"/>
  <c r="K20" i="19"/>
  <c r="K24" i="19"/>
  <c r="M24" i="18"/>
  <c r="O24" i="18" s="1"/>
  <c r="L30" i="18"/>
  <c r="M30" i="16"/>
  <c r="O30" i="16" s="1"/>
  <c r="K28" i="19"/>
  <c r="M28" i="18"/>
  <c r="O28" i="18" s="1"/>
  <c r="K19" i="19"/>
  <c r="M19" i="18"/>
  <c r="O19" i="18" s="1"/>
  <c r="M16" i="20"/>
  <c r="O16" i="20" s="1"/>
  <c r="L14" i="18"/>
  <c r="M14" i="16"/>
  <c r="O14" i="16" s="1"/>
  <c r="K14" i="20"/>
  <c r="M15" i="18"/>
  <c r="O15" i="18" s="1"/>
  <c r="K15" i="19"/>
  <c r="M16" i="21"/>
  <c r="O16" i="21" s="1"/>
  <c r="K16" i="22"/>
  <c r="K17" i="20"/>
  <c r="M17" i="19"/>
  <c r="O17" i="19" s="1"/>
  <c r="K13" i="23"/>
  <c r="M13" i="22"/>
  <c r="O13" i="22" s="1"/>
  <c r="O40" i="25"/>
  <c r="O47" i="25"/>
  <c r="O52" i="25"/>
  <c r="O48" i="25"/>
  <c r="O49" i="25"/>
  <c r="L46" i="13"/>
  <c r="O35" i="25"/>
  <c r="O38" i="25"/>
  <c r="J46" i="13"/>
  <c r="M45" i="13"/>
  <c r="M61" i="24" l="1"/>
  <c r="O61" i="24" s="1"/>
  <c r="K61" i="30"/>
  <c r="M61" i="30" s="1"/>
  <c r="O61" i="30" s="1"/>
  <c r="K60" i="30"/>
  <c r="M60" i="30" s="1"/>
  <c r="O60" i="30" s="1"/>
  <c r="M60" i="24"/>
  <c r="O60" i="24" s="1"/>
  <c r="M59" i="24"/>
  <c r="O59" i="24" s="1"/>
  <c r="K59" i="30"/>
  <c r="M59" i="30" s="1"/>
  <c r="O59" i="30" s="1"/>
  <c r="M43" i="24"/>
  <c r="K43" i="30"/>
  <c r="M43" i="30" s="1"/>
  <c r="O43" i="30" s="1"/>
  <c r="M45" i="21"/>
  <c r="O45" i="21" s="1"/>
  <c r="L57" i="23"/>
  <c r="M57" i="22"/>
  <c r="O57" i="22" s="1"/>
  <c r="M56" i="19"/>
  <c r="O56" i="19" s="1"/>
  <c r="K56" i="20"/>
  <c r="K55" i="20"/>
  <c r="M55" i="19"/>
  <c r="O55" i="19" s="1"/>
  <c r="M54" i="16"/>
  <c r="O54" i="16" s="1"/>
  <c r="K54" i="18"/>
  <c r="M51" i="16"/>
  <c r="O51" i="16" s="1"/>
  <c r="K51" i="18"/>
  <c r="K52" i="18"/>
  <c r="M52" i="16"/>
  <c r="O52" i="16" s="1"/>
  <c r="M50" i="16"/>
  <c r="O50" i="16" s="1"/>
  <c r="K50" i="18"/>
  <c r="M49" i="16"/>
  <c r="O49" i="16" s="1"/>
  <c r="K49" i="18"/>
  <c r="M48" i="22"/>
  <c r="O48" i="22" s="1"/>
  <c r="K48" i="23"/>
  <c r="L44" i="23"/>
  <c r="L45" i="22"/>
  <c r="M44" i="22"/>
  <c r="M42" i="22"/>
  <c r="K42" i="23"/>
  <c r="K45" i="23" s="1"/>
  <c r="O41" i="22"/>
  <c r="K41" i="24"/>
  <c r="K41" i="30" s="1"/>
  <c r="M41" i="23"/>
  <c r="K45" i="22"/>
  <c r="M40" i="18"/>
  <c r="O40" i="18" s="1"/>
  <c r="K40" i="19"/>
  <c r="K36" i="20"/>
  <c r="M36" i="19"/>
  <c r="O36" i="19" s="1"/>
  <c r="L35" i="18"/>
  <c r="M35" i="16"/>
  <c r="O35" i="16" s="1"/>
  <c r="L37" i="18"/>
  <c r="M37" i="16"/>
  <c r="O37" i="16" s="1"/>
  <c r="M34" i="19"/>
  <c r="O34" i="19" s="1"/>
  <c r="K34" i="20"/>
  <c r="K35" i="20"/>
  <c r="K37" i="20"/>
  <c r="K33" i="20"/>
  <c r="K38" i="19"/>
  <c r="K46" i="19" s="1"/>
  <c r="L33" i="18"/>
  <c r="L38" i="16"/>
  <c r="L46" i="16" s="1"/>
  <c r="M33" i="16"/>
  <c r="M46" i="14"/>
  <c r="O46" i="14" s="1"/>
  <c r="O38" i="14"/>
  <c r="M38" i="15"/>
  <c r="O33" i="15"/>
  <c r="M27" i="19"/>
  <c r="O27" i="19" s="1"/>
  <c r="K27" i="20"/>
  <c r="M21" i="19"/>
  <c r="O21" i="19" s="1"/>
  <c r="K21" i="20"/>
  <c r="M25" i="19"/>
  <c r="O25" i="19" s="1"/>
  <c r="K25" i="20"/>
  <c r="K26" i="20"/>
  <c r="M26" i="19"/>
  <c r="O26" i="19" s="1"/>
  <c r="M20" i="19"/>
  <c r="O20" i="19" s="1"/>
  <c r="K20" i="20"/>
  <c r="K23" i="20"/>
  <c r="M23" i="19"/>
  <c r="O23" i="19" s="1"/>
  <c r="M22" i="19"/>
  <c r="O22" i="19" s="1"/>
  <c r="K22" i="20"/>
  <c r="M29" i="19"/>
  <c r="O29" i="19" s="1"/>
  <c r="K29" i="20"/>
  <c r="K30" i="23"/>
  <c r="K30" i="24" s="1"/>
  <c r="K30" i="30" s="1"/>
  <c r="M28" i="19"/>
  <c r="O28" i="19" s="1"/>
  <c r="K28" i="20"/>
  <c r="M24" i="19"/>
  <c r="O24" i="19" s="1"/>
  <c r="K24" i="20"/>
  <c r="L30" i="19"/>
  <c r="M30" i="18"/>
  <c r="O30" i="18" s="1"/>
  <c r="M19" i="19"/>
  <c r="O19" i="19" s="1"/>
  <c r="K19" i="20"/>
  <c r="M15" i="19"/>
  <c r="O15" i="19" s="1"/>
  <c r="K15" i="20"/>
  <c r="L14" i="19"/>
  <c r="M14" i="18"/>
  <c r="O14" i="18" s="1"/>
  <c r="M17" i="20"/>
  <c r="O17" i="20" s="1"/>
  <c r="K17" i="21"/>
  <c r="M16" i="22"/>
  <c r="O16" i="22" s="1"/>
  <c r="K16" i="23"/>
  <c r="K14" i="21"/>
  <c r="K13" i="24"/>
  <c r="M13" i="23"/>
  <c r="O13" i="23" s="1"/>
  <c r="O41" i="13"/>
  <c r="M41" i="30" l="1"/>
  <c r="M13" i="24"/>
  <c r="O13" i="24" s="1"/>
  <c r="K13" i="30"/>
  <c r="M13" i="30" s="1"/>
  <c r="O13" i="30" s="1"/>
  <c r="M45" i="22"/>
  <c r="O45" i="22" s="1"/>
  <c r="M56" i="20"/>
  <c r="O56" i="20" s="1"/>
  <c r="K56" i="21"/>
  <c r="K55" i="21"/>
  <c r="M55" i="20"/>
  <c r="O55" i="20" s="1"/>
  <c r="L57" i="24"/>
  <c r="M57" i="23"/>
  <c r="O57" i="23" s="1"/>
  <c r="M54" i="18"/>
  <c r="O54" i="18" s="1"/>
  <c r="K54" i="19"/>
  <c r="K49" i="19"/>
  <c r="M49" i="18"/>
  <c r="O49" i="18" s="1"/>
  <c r="M50" i="18"/>
  <c r="O50" i="18" s="1"/>
  <c r="K50" i="19"/>
  <c r="M51" i="18"/>
  <c r="O51" i="18" s="1"/>
  <c r="K51" i="19"/>
  <c r="K52" i="19"/>
  <c r="M52" i="18"/>
  <c r="O52" i="18" s="1"/>
  <c r="M48" i="23"/>
  <c r="O48" i="23" s="1"/>
  <c r="K48" i="24"/>
  <c r="K48" i="30" s="1"/>
  <c r="M48" i="30" s="1"/>
  <c r="M41" i="24"/>
  <c r="O41" i="23"/>
  <c r="M42" i="23"/>
  <c r="K42" i="24"/>
  <c r="L44" i="24"/>
  <c r="L44" i="30" s="1"/>
  <c r="L45" i="23"/>
  <c r="M44" i="23"/>
  <c r="M40" i="19"/>
  <c r="O40" i="19" s="1"/>
  <c r="K40" i="20"/>
  <c r="M34" i="20"/>
  <c r="O34" i="20" s="1"/>
  <c r="K34" i="21"/>
  <c r="K37" i="21"/>
  <c r="L35" i="19"/>
  <c r="M35" i="18"/>
  <c r="O35" i="18" s="1"/>
  <c r="K35" i="21"/>
  <c r="L37" i="19"/>
  <c r="M37" i="18"/>
  <c r="O37" i="18" s="1"/>
  <c r="M36" i="20"/>
  <c r="O36" i="20" s="1"/>
  <c r="K36" i="21"/>
  <c r="O33" i="16"/>
  <c r="M38" i="16"/>
  <c r="K33" i="21"/>
  <c r="K38" i="20"/>
  <c r="K46" i="20" s="1"/>
  <c r="L33" i="19"/>
  <c r="L38" i="18"/>
  <c r="L46" i="18" s="1"/>
  <c r="M33" i="18"/>
  <c r="O38" i="15"/>
  <c r="M46" i="15"/>
  <c r="O46" i="15" s="1"/>
  <c r="K23" i="21"/>
  <c r="M23" i="20"/>
  <c r="O23" i="20" s="1"/>
  <c r="M26" i="20"/>
  <c r="O26" i="20" s="1"/>
  <c r="K26" i="21"/>
  <c r="K28" i="21"/>
  <c r="M28" i="20"/>
  <c r="O28" i="20" s="1"/>
  <c r="K24" i="21"/>
  <c r="M24" i="20"/>
  <c r="O24" i="20" s="1"/>
  <c r="M22" i="20"/>
  <c r="O22" i="20" s="1"/>
  <c r="K22" i="21"/>
  <c r="K20" i="21"/>
  <c r="M20" i="20"/>
  <c r="O20" i="20" s="1"/>
  <c r="M25" i="20"/>
  <c r="O25" i="20" s="1"/>
  <c r="K25" i="21"/>
  <c r="M27" i="20"/>
  <c r="O27" i="20" s="1"/>
  <c r="K27" i="21"/>
  <c r="M29" i="20"/>
  <c r="O29" i="20" s="1"/>
  <c r="K29" i="21"/>
  <c r="M21" i="20"/>
  <c r="O21" i="20" s="1"/>
  <c r="K21" i="21"/>
  <c r="M30" i="19"/>
  <c r="O30" i="19" s="1"/>
  <c r="L30" i="20"/>
  <c r="M19" i="20"/>
  <c r="O19" i="20" s="1"/>
  <c r="K19" i="21"/>
  <c r="L14" i="20"/>
  <c r="M14" i="19"/>
  <c r="O14" i="19" s="1"/>
  <c r="M16" i="23"/>
  <c r="O16" i="23" s="1"/>
  <c r="K16" i="24"/>
  <c r="K14" i="22"/>
  <c r="K17" i="22"/>
  <c r="M17" i="21"/>
  <c r="O17" i="21" s="1"/>
  <c r="M15" i="20"/>
  <c r="O15" i="20" s="1"/>
  <c r="K15" i="21"/>
  <c r="O45" i="13"/>
  <c r="M46" i="13"/>
  <c r="O46" i="13" s="1"/>
  <c r="O41" i="25"/>
  <c r="O43" i="25"/>
  <c r="O44" i="25"/>
  <c r="L45" i="30" l="1"/>
  <c r="M44" i="30"/>
  <c r="O44" i="30" s="1"/>
  <c r="M16" i="24"/>
  <c r="O16" i="24" s="1"/>
  <c r="K16" i="30"/>
  <c r="M16" i="30" s="1"/>
  <c r="O16" i="30" s="1"/>
  <c r="M42" i="24"/>
  <c r="K42" i="30"/>
  <c r="M48" i="24"/>
  <c r="O48" i="24" s="1"/>
  <c r="O48" i="30"/>
  <c r="M57" i="24"/>
  <c r="O57" i="24" s="1"/>
  <c r="L57" i="30"/>
  <c r="M57" i="30" s="1"/>
  <c r="O57" i="30" s="1"/>
  <c r="O41" i="30"/>
  <c r="M45" i="23"/>
  <c r="O45" i="23" s="1"/>
  <c r="M55" i="21"/>
  <c r="O55" i="21" s="1"/>
  <c r="K55" i="22"/>
  <c r="M56" i="21"/>
  <c r="O56" i="21" s="1"/>
  <c r="K56" i="22"/>
  <c r="M54" i="19"/>
  <c r="O54" i="19" s="1"/>
  <c r="K54" i="20"/>
  <c r="K52" i="20"/>
  <c r="M52" i="19"/>
  <c r="O52" i="19" s="1"/>
  <c r="M51" i="19"/>
  <c r="O51" i="19" s="1"/>
  <c r="K51" i="20"/>
  <c r="M50" i="19"/>
  <c r="O50" i="19" s="1"/>
  <c r="K50" i="20"/>
  <c r="M49" i="19"/>
  <c r="O49" i="19" s="1"/>
  <c r="K49" i="20"/>
  <c r="L45" i="24"/>
  <c r="M44" i="24"/>
  <c r="K45" i="24"/>
  <c r="O41" i="24"/>
  <c r="M40" i="20"/>
  <c r="O40" i="20" s="1"/>
  <c r="K40" i="21"/>
  <c r="K35" i="22"/>
  <c r="K37" i="22"/>
  <c r="M36" i="21"/>
  <c r="O36" i="21" s="1"/>
  <c r="K36" i="22"/>
  <c r="K34" i="22"/>
  <c r="M34" i="21"/>
  <c r="O34" i="21" s="1"/>
  <c r="L37" i="20"/>
  <c r="M37" i="19"/>
  <c r="O37" i="19" s="1"/>
  <c r="L35" i="20"/>
  <c r="M35" i="19"/>
  <c r="O35" i="19" s="1"/>
  <c r="K33" i="22"/>
  <c r="K38" i="21"/>
  <c r="K46" i="21" s="1"/>
  <c r="M38" i="18"/>
  <c r="O33" i="18"/>
  <c r="L33" i="20"/>
  <c r="L38" i="19"/>
  <c r="L46" i="19" s="1"/>
  <c r="M33" i="19"/>
  <c r="M46" i="16"/>
  <c r="O46" i="16" s="1"/>
  <c r="O38" i="16"/>
  <c r="M29" i="21"/>
  <c r="O29" i="21" s="1"/>
  <c r="K29" i="22"/>
  <c r="M25" i="21"/>
  <c r="O25" i="21" s="1"/>
  <c r="K25" i="22"/>
  <c r="M22" i="21"/>
  <c r="O22" i="21" s="1"/>
  <c r="K22" i="22"/>
  <c r="K24" i="22"/>
  <c r="M24" i="21"/>
  <c r="O24" i="21" s="1"/>
  <c r="M26" i="21"/>
  <c r="O26" i="21" s="1"/>
  <c r="K26" i="22"/>
  <c r="M20" i="21"/>
  <c r="O20" i="21" s="1"/>
  <c r="K20" i="22"/>
  <c r="M30" i="20"/>
  <c r="O30" i="20" s="1"/>
  <c r="L30" i="21"/>
  <c r="M21" i="21"/>
  <c r="O21" i="21" s="1"/>
  <c r="K21" i="22"/>
  <c r="M27" i="21"/>
  <c r="O27" i="21" s="1"/>
  <c r="K27" i="22"/>
  <c r="M28" i="21"/>
  <c r="O28" i="21" s="1"/>
  <c r="K28" i="22"/>
  <c r="K23" i="22"/>
  <c r="M23" i="21"/>
  <c r="O23" i="21" s="1"/>
  <c r="M19" i="21"/>
  <c r="O19" i="21" s="1"/>
  <c r="K19" i="22"/>
  <c r="K17" i="23"/>
  <c r="M17" i="22"/>
  <c r="O17" i="22" s="1"/>
  <c r="M15" i="21"/>
  <c r="O15" i="21" s="1"/>
  <c r="K15" i="22"/>
  <c r="K14" i="23"/>
  <c r="L14" i="21"/>
  <c r="M14" i="20"/>
  <c r="O14" i="20" s="1"/>
  <c r="M45" i="24" l="1"/>
  <c r="O45" i="24" s="1"/>
  <c r="M42" i="30"/>
  <c r="K45" i="30"/>
  <c r="M56" i="22"/>
  <c r="O56" i="22" s="1"/>
  <c r="K56" i="23"/>
  <c r="K55" i="23"/>
  <c r="M55" i="22"/>
  <c r="O55" i="22" s="1"/>
  <c r="M54" i="20"/>
  <c r="O54" i="20" s="1"/>
  <c r="K54" i="21"/>
  <c r="M51" i="20"/>
  <c r="O51" i="20" s="1"/>
  <c r="K51" i="21"/>
  <c r="M50" i="20"/>
  <c r="O50" i="20" s="1"/>
  <c r="K50" i="21"/>
  <c r="M49" i="20"/>
  <c r="O49" i="20" s="1"/>
  <c r="K49" i="21"/>
  <c r="K52" i="21"/>
  <c r="M52" i="20"/>
  <c r="O52" i="20" s="1"/>
  <c r="M40" i="21"/>
  <c r="O40" i="21" s="1"/>
  <c r="K40" i="22"/>
  <c r="L35" i="21"/>
  <c r="M35" i="20"/>
  <c r="O35" i="20" s="1"/>
  <c r="M34" i="22"/>
  <c r="O34" i="22" s="1"/>
  <c r="K34" i="23"/>
  <c r="K37" i="23"/>
  <c r="M36" i="22"/>
  <c r="O36" i="22" s="1"/>
  <c r="K36" i="23"/>
  <c r="K35" i="23"/>
  <c r="L37" i="21"/>
  <c r="M37" i="20"/>
  <c r="O37" i="20" s="1"/>
  <c r="O33" i="19"/>
  <c r="M38" i="19"/>
  <c r="L33" i="21"/>
  <c r="L38" i="20"/>
  <c r="L46" i="20" s="1"/>
  <c r="M33" i="20"/>
  <c r="K33" i="23"/>
  <c r="K38" i="22"/>
  <c r="K46" i="22" s="1"/>
  <c r="O38" i="18"/>
  <c r="M46" i="18"/>
  <c r="O46" i="18" s="1"/>
  <c r="M20" i="22"/>
  <c r="O20" i="22" s="1"/>
  <c r="K20" i="23"/>
  <c r="K24" i="23"/>
  <c r="M24" i="22"/>
  <c r="O24" i="22" s="1"/>
  <c r="M28" i="22"/>
  <c r="O28" i="22" s="1"/>
  <c r="K28" i="23"/>
  <c r="M21" i="22"/>
  <c r="O21" i="22" s="1"/>
  <c r="K21" i="23"/>
  <c r="M25" i="22"/>
  <c r="O25" i="22" s="1"/>
  <c r="K25" i="23"/>
  <c r="M27" i="22"/>
  <c r="O27" i="22" s="1"/>
  <c r="K27" i="23"/>
  <c r="L30" i="22"/>
  <c r="M30" i="21"/>
  <c r="O30" i="21" s="1"/>
  <c r="M26" i="22"/>
  <c r="O26" i="22" s="1"/>
  <c r="K26" i="23"/>
  <c r="M22" i="22"/>
  <c r="O22" i="22" s="1"/>
  <c r="K22" i="23"/>
  <c r="M29" i="22"/>
  <c r="O29" i="22" s="1"/>
  <c r="K29" i="23"/>
  <c r="M23" i="22"/>
  <c r="O23" i="22" s="1"/>
  <c r="K23" i="23"/>
  <c r="M19" i="22"/>
  <c r="O19" i="22" s="1"/>
  <c r="K19" i="23"/>
  <c r="M15" i="22"/>
  <c r="O15" i="22" s="1"/>
  <c r="K15" i="23"/>
  <c r="L14" i="22"/>
  <c r="M14" i="21"/>
  <c r="O14" i="21" s="1"/>
  <c r="K14" i="24"/>
  <c r="K14" i="30" s="1"/>
  <c r="M17" i="23"/>
  <c r="O17" i="23" s="1"/>
  <c r="K17" i="24"/>
  <c r="M45" i="30" l="1"/>
  <c r="O45" i="30" s="1"/>
  <c r="O42" i="30"/>
  <c r="M17" i="24"/>
  <c r="O17" i="24" s="1"/>
  <c r="K17" i="30"/>
  <c r="M17" i="30" s="1"/>
  <c r="O17" i="30" s="1"/>
  <c r="K55" i="24"/>
  <c r="M55" i="23"/>
  <c r="O55" i="23" s="1"/>
  <c r="M56" i="23"/>
  <c r="O56" i="23" s="1"/>
  <c r="K56" i="24"/>
  <c r="M54" i="21"/>
  <c r="O54" i="21" s="1"/>
  <c r="K54" i="22"/>
  <c r="M50" i="21"/>
  <c r="O50" i="21" s="1"/>
  <c r="K50" i="22"/>
  <c r="K52" i="22"/>
  <c r="M52" i="21"/>
  <c r="O52" i="21" s="1"/>
  <c r="K49" i="22"/>
  <c r="M49" i="21"/>
  <c r="O49" i="21" s="1"/>
  <c r="M51" i="21"/>
  <c r="O51" i="21" s="1"/>
  <c r="K51" i="22"/>
  <c r="M40" i="22"/>
  <c r="O40" i="22" s="1"/>
  <c r="K40" i="23"/>
  <c r="M36" i="23"/>
  <c r="O36" i="23" s="1"/>
  <c r="K36" i="24"/>
  <c r="K34" i="24"/>
  <c r="M34" i="23"/>
  <c r="O34" i="23" s="1"/>
  <c r="L37" i="22"/>
  <c r="M37" i="21"/>
  <c r="O37" i="21" s="1"/>
  <c r="K35" i="24"/>
  <c r="K35" i="30" s="1"/>
  <c r="K37" i="24"/>
  <c r="K37" i="30" s="1"/>
  <c r="L35" i="22"/>
  <c r="M35" i="21"/>
  <c r="O35" i="21" s="1"/>
  <c r="L33" i="22"/>
  <c r="L38" i="21"/>
  <c r="L46" i="21" s="1"/>
  <c r="M33" i="21"/>
  <c r="M46" i="19"/>
  <c r="O46" i="19" s="1"/>
  <c r="O38" i="19"/>
  <c r="K33" i="24"/>
  <c r="K33" i="30" s="1"/>
  <c r="K38" i="23"/>
  <c r="K46" i="23" s="1"/>
  <c r="O33" i="20"/>
  <c r="M38" i="20"/>
  <c r="M26" i="23"/>
  <c r="O26" i="23" s="1"/>
  <c r="K26" i="24"/>
  <c r="M21" i="23"/>
  <c r="O21" i="23" s="1"/>
  <c r="K21" i="24"/>
  <c r="K24" i="24"/>
  <c r="M24" i="23"/>
  <c r="O24" i="23" s="1"/>
  <c r="M29" i="23"/>
  <c r="O29" i="23" s="1"/>
  <c r="K29" i="24"/>
  <c r="M27" i="23"/>
  <c r="O27" i="23" s="1"/>
  <c r="K27" i="24"/>
  <c r="M23" i="23"/>
  <c r="O23" i="23" s="1"/>
  <c r="K23" i="24"/>
  <c r="M22" i="23"/>
  <c r="O22" i="23" s="1"/>
  <c r="K22" i="24"/>
  <c r="M25" i="23"/>
  <c r="O25" i="23" s="1"/>
  <c r="K25" i="24"/>
  <c r="K28" i="24"/>
  <c r="M28" i="23"/>
  <c r="O28" i="23" s="1"/>
  <c r="K20" i="24"/>
  <c r="M20" i="23"/>
  <c r="O20" i="23" s="1"/>
  <c r="L30" i="23"/>
  <c r="M30" i="22"/>
  <c r="O30" i="22" s="1"/>
  <c r="M19" i="23"/>
  <c r="O19" i="23" s="1"/>
  <c r="K19" i="24"/>
  <c r="L14" i="23"/>
  <c r="M14" i="22"/>
  <c r="O14" i="22" s="1"/>
  <c r="M15" i="23"/>
  <c r="O15" i="23" s="1"/>
  <c r="K15" i="24"/>
  <c r="M27" i="24" l="1"/>
  <c r="O27" i="24" s="1"/>
  <c r="K27" i="30"/>
  <c r="M27" i="30" s="1"/>
  <c r="O27" i="30" s="1"/>
  <c r="M26" i="24"/>
  <c r="O26" i="24" s="1"/>
  <c r="K26" i="30"/>
  <c r="M26" i="30" s="1"/>
  <c r="O26" i="30" s="1"/>
  <c r="M28" i="24"/>
  <c r="O28" i="24" s="1"/>
  <c r="K28" i="30"/>
  <c r="M28" i="30" s="1"/>
  <c r="O28" i="30" s="1"/>
  <c r="M24" i="24"/>
  <c r="O24" i="24" s="1"/>
  <c r="K24" i="30"/>
  <c r="M24" i="30" s="1"/>
  <c r="O24" i="30" s="1"/>
  <c r="M56" i="24"/>
  <c r="O56" i="24" s="1"/>
  <c r="K56" i="30"/>
  <c r="M56" i="30" s="1"/>
  <c r="O56" i="30" s="1"/>
  <c r="M15" i="24"/>
  <c r="O15" i="24" s="1"/>
  <c r="K15" i="30"/>
  <c r="M15" i="30" s="1"/>
  <c r="O15" i="30" s="1"/>
  <c r="M19" i="24"/>
  <c r="O19" i="24" s="1"/>
  <c r="K19" i="30"/>
  <c r="M19" i="30" s="1"/>
  <c r="O19" i="30" s="1"/>
  <c r="M25" i="24"/>
  <c r="O25" i="24" s="1"/>
  <c r="K25" i="30"/>
  <c r="M25" i="30" s="1"/>
  <c r="O25" i="30" s="1"/>
  <c r="M23" i="24"/>
  <c r="O23" i="24" s="1"/>
  <c r="K23" i="30"/>
  <c r="M23" i="30" s="1"/>
  <c r="O23" i="30" s="1"/>
  <c r="M29" i="24"/>
  <c r="O29" i="24" s="1"/>
  <c r="K29" i="30"/>
  <c r="M29" i="30" s="1"/>
  <c r="O29" i="30" s="1"/>
  <c r="M21" i="24"/>
  <c r="O21" i="24" s="1"/>
  <c r="K21" i="30"/>
  <c r="M21" i="30" s="1"/>
  <c r="O21" i="30" s="1"/>
  <c r="M34" i="24"/>
  <c r="O34" i="24" s="1"/>
  <c r="K34" i="30"/>
  <c r="M34" i="30" s="1"/>
  <c r="O34" i="30" s="1"/>
  <c r="M22" i="24"/>
  <c r="O22" i="24" s="1"/>
  <c r="K22" i="30"/>
  <c r="M22" i="30" s="1"/>
  <c r="O22" i="30" s="1"/>
  <c r="M55" i="24"/>
  <c r="O55" i="24" s="1"/>
  <c r="K55" i="30"/>
  <c r="M55" i="30" s="1"/>
  <c r="O55" i="30" s="1"/>
  <c r="M20" i="24"/>
  <c r="O20" i="24" s="1"/>
  <c r="K20" i="30"/>
  <c r="M20" i="30" s="1"/>
  <c r="O20" i="30" s="1"/>
  <c r="M36" i="24"/>
  <c r="O36" i="24" s="1"/>
  <c r="K36" i="30"/>
  <c r="M36" i="30" s="1"/>
  <c r="O36" i="30" s="1"/>
  <c r="M54" i="22"/>
  <c r="O54" i="22" s="1"/>
  <c r="K54" i="23"/>
  <c r="M51" i="22"/>
  <c r="O51" i="22" s="1"/>
  <c r="K51" i="23"/>
  <c r="M52" i="22"/>
  <c r="O52" i="22" s="1"/>
  <c r="K52" i="23"/>
  <c r="M50" i="22"/>
  <c r="O50" i="22" s="1"/>
  <c r="K50" i="23"/>
  <c r="K49" i="23"/>
  <c r="M49" i="22"/>
  <c r="O49" i="22" s="1"/>
  <c r="M40" i="23"/>
  <c r="O40" i="23" s="1"/>
  <c r="K40" i="24"/>
  <c r="L35" i="23"/>
  <c r="M35" i="22"/>
  <c r="O35" i="22" s="1"/>
  <c r="L37" i="23"/>
  <c r="M37" i="22"/>
  <c r="O37" i="22" s="1"/>
  <c r="K38" i="24"/>
  <c r="K46" i="24" s="1"/>
  <c r="O33" i="21"/>
  <c r="M38" i="21"/>
  <c r="M46" i="20"/>
  <c r="O46" i="20" s="1"/>
  <c r="O38" i="20"/>
  <c r="L33" i="23"/>
  <c r="L38" i="22"/>
  <c r="L46" i="22" s="1"/>
  <c r="M33" i="22"/>
  <c r="M30" i="23"/>
  <c r="O30" i="23" s="1"/>
  <c r="L30" i="24"/>
  <c r="L14" i="24"/>
  <c r="M14" i="23"/>
  <c r="O14" i="23" s="1"/>
  <c r="K38" i="30" l="1"/>
  <c r="K46" i="30" s="1"/>
  <c r="M40" i="24"/>
  <c r="O40" i="24" s="1"/>
  <c r="K40" i="30"/>
  <c r="M40" i="30" s="1"/>
  <c r="O40" i="30" s="1"/>
  <c r="M30" i="24"/>
  <c r="O30" i="24" s="1"/>
  <c r="L30" i="30"/>
  <c r="M30" i="30" s="1"/>
  <c r="O30" i="30" s="1"/>
  <c r="M14" i="24"/>
  <c r="O14" i="24" s="1"/>
  <c r="L14" i="30"/>
  <c r="M14" i="30" s="1"/>
  <c r="O14" i="30" s="1"/>
  <c r="M54" i="23"/>
  <c r="O54" i="23" s="1"/>
  <c r="K54" i="24"/>
  <c r="K52" i="24"/>
  <c r="K52" i="30" s="1"/>
  <c r="M52" i="30" s="1"/>
  <c r="M52" i="23"/>
  <c r="O52" i="23" s="1"/>
  <c r="K49" i="24"/>
  <c r="K49" i="30" s="1"/>
  <c r="M49" i="30" s="1"/>
  <c r="M49" i="23"/>
  <c r="O49" i="23" s="1"/>
  <c r="M50" i="23"/>
  <c r="O50" i="23" s="1"/>
  <c r="K50" i="24"/>
  <c r="K50" i="30" s="1"/>
  <c r="M50" i="30" s="1"/>
  <c r="M51" i="23"/>
  <c r="O51" i="23" s="1"/>
  <c r="K51" i="24"/>
  <c r="K51" i="30" s="1"/>
  <c r="M51" i="30" s="1"/>
  <c r="L35" i="24"/>
  <c r="M35" i="23"/>
  <c r="O35" i="23" s="1"/>
  <c r="L37" i="24"/>
  <c r="M37" i="23"/>
  <c r="O37" i="23" s="1"/>
  <c r="L33" i="24"/>
  <c r="L33" i="30" s="1"/>
  <c r="L38" i="23"/>
  <c r="L46" i="23" s="1"/>
  <c r="M33" i="23"/>
  <c r="M46" i="21"/>
  <c r="O46" i="21" s="1"/>
  <c r="O38" i="21"/>
  <c r="M38" i="22"/>
  <c r="O33" i="22"/>
  <c r="M37" i="24" l="1"/>
  <c r="O37" i="24" s="1"/>
  <c r="L37" i="30"/>
  <c r="M37" i="30" s="1"/>
  <c r="O37" i="30" s="1"/>
  <c r="M49" i="24"/>
  <c r="O49" i="24" s="1"/>
  <c r="O49" i="30"/>
  <c r="M50" i="24"/>
  <c r="O50" i="24" s="1"/>
  <c r="O50" i="30"/>
  <c r="M51" i="24"/>
  <c r="O51" i="24" s="1"/>
  <c r="O51" i="30"/>
  <c r="M54" i="24"/>
  <c r="O54" i="24" s="1"/>
  <c r="K54" i="30"/>
  <c r="M54" i="30" s="1"/>
  <c r="O54" i="30" s="1"/>
  <c r="M33" i="30"/>
  <c r="M35" i="24"/>
  <c r="O35" i="24" s="1"/>
  <c r="L35" i="30"/>
  <c r="M35" i="30" s="1"/>
  <c r="O35" i="30" s="1"/>
  <c r="M52" i="24"/>
  <c r="O52" i="24" s="1"/>
  <c r="O52" i="30"/>
  <c r="O33" i="23"/>
  <c r="M38" i="23"/>
  <c r="M46" i="22"/>
  <c r="O46" i="22" s="1"/>
  <c r="O38" i="22"/>
  <c r="L38" i="24"/>
  <c r="L46" i="24" s="1"/>
  <c r="M33" i="24"/>
  <c r="L38" i="30" l="1"/>
  <c r="L46" i="30" s="1"/>
  <c r="O33" i="30"/>
  <c r="M38" i="30"/>
  <c r="M46" i="23"/>
  <c r="O46" i="23" s="1"/>
  <c r="O38" i="23"/>
  <c r="O33" i="24"/>
  <c r="M38" i="24"/>
  <c r="O38" i="30" l="1"/>
  <c r="M46" i="30"/>
  <c r="O46" i="30" s="1"/>
  <c r="M46" i="24"/>
  <c r="O46" i="24" s="1"/>
  <c r="O38" i="24"/>
</calcChain>
</file>

<file path=xl/sharedStrings.xml><?xml version="1.0" encoding="utf-8"?>
<sst xmlns="http://schemas.openxmlformats.org/spreadsheetml/2006/main" count="2103" uniqueCount="210">
  <si>
    <t xml:space="preserve">Monthly Performance Report </t>
  </si>
  <si>
    <t xml:space="preserve">Project: </t>
  </si>
  <si>
    <t xml:space="preserve">Project Area: </t>
  </si>
  <si>
    <t>Reporting Period:</t>
  </si>
  <si>
    <t>Reporting Month :</t>
  </si>
  <si>
    <t>S/n</t>
  </si>
  <si>
    <t>Adult</t>
  </si>
  <si>
    <t xml:space="preserve">Child </t>
  </si>
  <si>
    <t>Total</t>
  </si>
  <si>
    <t>Year to Date</t>
  </si>
  <si>
    <t>No. of patients identified with eye problems</t>
  </si>
  <si>
    <r>
      <t xml:space="preserve">Type of Surgeries </t>
    </r>
    <r>
      <rPr>
        <b/>
        <sz val="11"/>
        <color indexed="10"/>
        <rFont val="Book Antiqua"/>
        <family val="1"/>
      </rPr>
      <t>(FREE)</t>
    </r>
  </si>
  <si>
    <t>Cataract Surgeries supported by Fullerton out of total surgeries</t>
  </si>
  <si>
    <t>* Specify others:-</t>
  </si>
  <si>
    <t>Additional information / Remarks :</t>
  </si>
  <si>
    <t xml:space="preserve">Prepared by </t>
  </si>
  <si>
    <t>Authorized by :</t>
  </si>
  <si>
    <t>Signature :</t>
  </si>
  <si>
    <t>Name :</t>
  </si>
  <si>
    <t>Designation :</t>
  </si>
  <si>
    <t>Organization's seal</t>
  </si>
  <si>
    <t>Male</t>
  </si>
  <si>
    <t>Female</t>
  </si>
  <si>
    <t>Number of persons in BPL category who visited the VC</t>
  </si>
  <si>
    <t>Number of spectacles sold in range of INR 300-600</t>
  </si>
  <si>
    <t>Number of spectacles sold above INR 600</t>
  </si>
  <si>
    <t>Additional information requested</t>
  </si>
  <si>
    <t xml:space="preserve">Type of Services </t>
  </si>
  <si>
    <t xml:space="preserve">No. of days the VC remained Functional </t>
  </si>
  <si>
    <t>Total Patients examined in VC</t>
  </si>
  <si>
    <t>Project Target/ Month</t>
  </si>
  <si>
    <t>Project Target/ Annual</t>
  </si>
  <si>
    <t xml:space="preserve">No of persons screened at camps </t>
  </si>
  <si>
    <t xml:space="preserve">Out of above No. of persons provided with spectacles with support of donor </t>
  </si>
  <si>
    <t>No. of patients identified with refractive error at VC</t>
  </si>
  <si>
    <t>No of persons prescribed Spectacles at VC</t>
  </si>
  <si>
    <t>No. of perons provided with spectacles  at VC</t>
  </si>
  <si>
    <t>No. of patients identified with cataract at VC</t>
  </si>
  <si>
    <t>2a</t>
  </si>
  <si>
    <t xml:space="preserve">3a. </t>
  </si>
  <si>
    <t xml:space="preserve">3b. </t>
  </si>
  <si>
    <t>3c.</t>
  </si>
  <si>
    <t xml:space="preserve">3d. </t>
  </si>
  <si>
    <t xml:space="preserve">3e. </t>
  </si>
  <si>
    <t>3f</t>
  </si>
  <si>
    <t>3g</t>
  </si>
  <si>
    <t>No of persons prescribed Spectacles at CAMP</t>
  </si>
  <si>
    <t>No. of perons provided with spectacles  at CAMP</t>
  </si>
  <si>
    <t xml:space="preserve">4a. </t>
  </si>
  <si>
    <t>No. of patients identified with cataract at CAMP</t>
  </si>
  <si>
    <t>No. of patients advised for Catract Surgery at CAMP</t>
  </si>
  <si>
    <t>4b.</t>
  </si>
  <si>
    <t>4c.</t>
  </si>
  <si>
    <t xml:space="preserve">Cataract Surgeries done from VC referred </t>
  </si>
  <si>
    <t>Cataract Surgeries done from Camp</t>
  </si>
  <si>
    <t>Other than Cataract Surgeries/ Procedures done from VC referrals</t>
  </si>
  <si>
    <t xml:space="preserve">Other than Cataract Surgeries/ Procedures done from CAMP referrals </t>
  </si>
  <si>
    <t>9a.</t>
  </si>
  <si>
    <t xml:space="preserve">9b. </t>
  </si>
  <si>
    <t xml:space="preserve">No. of school screening events conducted </t>
  </si>
  <si>
    <t xml:space="preserve">10a. </t>
  </si>
  <si>
    <t xml:space="preserve">No. of Children screnned </t>
  </si>
  <si>
    <t xml:space="preserve">10b. </t>
  </si>
  <si>
    <t xml:space="preserve">10c. </t>
  </si>
  <si>
    <t>No. of Children identified with RE</t>
  </si>
  <si>
    <t>No. of Children prescirbed spectacles</t>
  </si>
  <si>
    <t xml:space="preserve">No. of Children provided with Spectacles </t>
  </si>
  <si>
    <t>Total Paying patients undergone surgeries from VC</t>
  </si>
  <si>
    <t>Total Paying patients undergone surgeries from CAMP</t>
  </si>
  <si>
    <t xml:space="preserve">Community level interventions </t>
  </si>
  <si>
    <t>11a.</t>
  </si>
  <si>
    <t xml:space="preserve">No. of households covered </t>
  </si>
  <si>
    <t>No. of persons counseled/ educated by the CHWs</t>
  </si>
  <si>
    <t xml:space="preserve">No. of people attended awarness events </t>
  </si>
  <si>
    <t>No. of outreach camps conducted</t>
  </si>
  <si>
    <t>Total/ month</t>
  </si>
  <si>
    <t>Achievement Against Yearly Target %</t>
  </si>
  <si>
    <t>School Screening Events</t>
  </si>
  <si>
    <t>Total Surgeries (5 to 8)</t>
  </si>
  <si>
    <t xml:space="preserve">Mission Jyot - Vision Centre Reporting Template </t>
  </si>
  <si>
    <t>1a</t>
  </si>
  <si>
    <t>No. of patients identified with suspected Glaucoma at VC</t>
  </si>
  <si>
    <t>8a</t>
  </si>
  <si>
    <t xml:space="preserve">Patients referred from VC treated for Glaucoma </t>
  </si>
  <si>
    <t>No. of direct walk in patients in VC</t>
  </si>
  <si>
    <t>1b</t>
  </si>
  <si>
    <t>No. of patients referred by CHWs in VC</t>
  </si>
  <si>
    <t xml:space="preserve">DON’T ENTER CELLS </t>
  </si>
  <si>
    <t xml:space="preserve">Average OPD per day </t>
  </si>
  <si>
    <t>Spectacles Conversion in VC</t>
  </si>
  <si>
    <t>Spectacles Conversion in Camp</t>
  </si>
  <si>
    <t>No. of patients referred to Base Hospital for other eye conditions from VC</t>
  </si>
  <si>
    <t>No. of patients referred to Base Hospital for cataract surgery/ diagnosis from VC</t>
  </si>
  <si>
    <t xml:space="preserve">Cataract Surgical Conversion at VC </t>
  </si>
  <si>
    <t xml:space="preserve">Cataract Surgical Conversion at camp </t>
  </si>
  <si>
    <r>
      <t xml:space="preserve">Type of Surgeries </t>
    </r>
    <r>
      <rPr>
        <b/>
        <sz val="11"/>
        <color indexed="10"/>
        <rFont val="Book Antiqua"/>
        <family val="1"/>
      </rPr>
      <t>(SUPPORTED/ PAYING)</t>
    </r>
  </si>
  <si>
    <t>10d</t>
  </si>
  <si>
    <t>11b</t>
  </si>
  <si>
    <t>11c</t>
  </si>
  <si>
    <t>3h</t>
  </si>
  <si>
    <t>NA</t>
  </si>
  <si>
    <t>This is not necessary. We provide support only for children's spectacles in some projects</t>
  </si>
  <si>
    <t>I did not understand this. Do you mean other surgeries ? We need to have separate data for galucoma and DR treatment and surgeries as we are suddenly asked for these data mostly based on prospective donor requirements</t>
  </si>
  <si>
    <t>I suggest keeping all information related to VC work and camp work in separate sections like you have kept for school screening and community events. Also, all information on each eye condition in a sequesnce. For ex: Under VC all RE together, all cataract together, all DR together etc. Similarly under camp.......</t>
  </si>
  <si>
    <t xml:space="preserve">Total </t>
  </si>
  <si>
    <t>Number of spectacles sold below INR 300/ _______(mention)</t>
  </si>
  <si>
    <t xml:space="preserve">Project Target/ annual </t>
  </si>
  <si>
    <t>3d</t>
  </si>
  <si>
    <t>3e</t>
  </si>
  <si>
    <t>No. of persons provided with spectacles  at VC</t>
  </si>
  <si>
    <t>No. of persons provided with spectacles  at CAMP</t>
  </si>
  <si>
    <t>No. of patients advised for Cataract Surgery at CAMP</t>
  </si>
  <si>
    <t xml:space="preserve">No. of Children screened </t>
  </si>
  <si>
    <t>No. of Children prescribed spectacles</t>
  </si>
  <si>
    <t>No. of persons counselled/ educated by the CHWs</t>
  </si>
  <si>
    <t xml:space="preserve">No. of people attended awareness events </t>
  </si>
  <si>
    <t xml:space="preserve">Description of each indicator mentioned in the MPR </t>
  </si>
  <si>
    <t xml:space="preserve">Indicators </t>
  </si>
  <si>
    <t xml:space="preserve">Descriptions </t>
  </si>
  <si>
    <t>Number of the days Vision Centre was functional, i.e., the patients were examined in the VC by the VT/ Optometrists</t>
  </si>
  <si>
    <t>Number of total patients examined at VC including new and review patients</t>
  </si>
  <si>
    <t xml:space="preserve">Patients are directly walked in to the VC without anybody referring them. </t>
  </si>
  <si>
    <t xml:space="preserve">Number of camps conducted where VC team is involved in the catchment areas of VC. </t>
  </si>
  <si>
    <t>Number of patients examined at the Camp by the VC team</t>
  </si>
  <si>
    <t>At VC, the number of patients identified with Refractive errors by the Optometrist/ VTs</t>
  </si>
  <si>
    <t xml:space="preserve">Month the patients identified with RE, got prescription by the optometrist and advised to buy the spectacles. </t>
  </si>
  <si>
    <t>Number of advised patients, bought spectacles from the VC (this includes replacing the lenses, frames as well)</t>
  </si>
  <si>
    <t>Number of patients were identified with cataract by the Optometrist/ VT</t>
  </si>
  <si>
    <t>Number of patients identified with symptoms for suspected Glaucoma by the Optometrist/ VT</t>
  </si>
  <si>
    <t xml:space="preserve">Number of patients other than Cataract, Suspected Glaucoma are identified by the Optometrist/ VT and referred them to base hospital for further diagnosis or treatment </t>
  </si>
  <si>
    <t xml:space="preserve">Number of patients with operable Cataract, referred to base hospital for surgery or further diagnosis.  </t>
  </si>
  <si>
    <t xml:space="preserve">Number of Patients attended in the camp, were examined by the Optometrist/ VT and identified as having Refractive Error </t>
  </si>
  <si>
    <t xml:space="preserve">Among the identified with RE, purchased/ provided with spectacles. </t>
  </si>
  <si>
    <t xml:space="preserve">Number of patients examined at the camp by the optometrist/ VT are identified with Cataract </t>
  </si>
  <si>
    <t xml:space="preserve">Among them the number of patients examined at the camp by the optometrist/ VT are advised to go to the base hospital immediately for surgery </t>
  </si>
  <si>
    <t xml:space="preserve">Among the referrals from VC for surgery, got operated for Cataract at Base hospital </t>
  </si>
  <si>
    <t xml:space="preserve">Among the referrals from CAMP for surgery, got operated for Cataract at Base hospital </t>
  </si>
  <si>
    <t xml:space="preserve">Among the referrals from VC for procedures/ treatment other than CATARACT surgery, received from Base hospital </t>
  </si>
  <si>
    <t xml:space="preserve">Among the referrals from VC for procedures/ treatment for GLAUCOMA, received at Base hospital </t>
  </si>
  <si>
    <t xml:space="preserve">Among the referrals from CAMP for procedures/ treatment other than CATARACT surgery, received from Base hospital </t>
  </si>
  <si>
    <t>Cataract Surgeries supported by Donors (Specify__________ out of total surgeries</t>
  </si>
  <si>
    <t xml:space="preserve">Donors supporting to the Cataract Surgeries to be mentioned in this </t>
  </si>
  <si>
    <t>Total patients received surgical services at base hospital (from out of pocket/ insurance, etc.) that are referred by VC</t>
  </si>
  <si>
    <t>Total patients received surgical services at base hospital (from out of pocket/ insurance, etc.) that are referred from CAMP</t>
  </si>
  <si>
    <t xml:space="preserve">Number of school screening events conducted in the schools </t>
  </si>
  <si>
    <t>Total number of children underwent screening by Optometrist/ VT</t>
  </si>
  <si>
    <t>Among the screened children, number of children identified with RE by Optometrist/ VT</t>
  </si>
  <si>
    <t xml:space="preserve">Among the children identified with RE, prescribed for spectacles by the Optometrist/ VT </t>
  </si>
  <si>
    <t xml:space="preserve">Among the prescribed for spectacles, provided with/ purchased spectacles </t>
  </si>
  <si>
    <t>10e</t>
  </si>
  <si>
    <t>No. of Children identified with other eye conditions and referred to Base Hospital/ VC</t>
  </si>
  <si>
    <t xml:space="preserve">Number of children referred to VC or Base Hospital for further diagnosis and treatment </t>
  </si>
  <si>
    <t>Number of total households covered by the CHWs in a month for which she/ he for which she/ he has the evidence in the daily register and can be verified</t>
  </si>
  <si>
    <t xml:space="preserve">Number of people attended the formal awareness meeting held by the project staff for which the evidence is available can be verified. </t>
  </si>
  <si>
    <t>Cataract Surgeries supported by _____(mention the donor) out of total surgeries</t>
  </si>
  <si>
    <t>Partner's logo</t>
  </si>
  <si>
    <t>Donor's logo</t>
  </si>
  <si>
    <t xml:space="preserve">9c. </t>
  </si>
  <si>
    <t>Total Free Surgeries (5 to 8a)</t>
  </si>
  <si>
    <t>Total Surgeries (Free + Pay)</t>
  </si>
  <si>
    <t>Spectacles Conversion in VC %</t>
  </si>
  <si>
    <t>Spectacles Conversion in Camp %</t>
  </si>
  <si>
    <t>Total Paid Surgeries (9b+9c)</t>
  </si>
  <si>
    <t>Mission Jyot-Vision Center and Community outreach project</t>
  </si>
  <si>
    <r>
      <t xml:space="preserve">The CHWs identified, screened and referred them to the VC for further diagnosis for which CHWs have evidence. </t>
    </r>
    <r>
      <rPr>
        <sz val="11"/>
        <color theme="1"/>
        <rFont val="Calibri"/>
        <family val="2"/>
        <scheme val="minor"/>
      </rPr>
      <t xml:space="preserve">If there is no CHW attached, please leave this cell. </t>
    </r>
  </si>
  <si>
    <t>Number of advised patients, received spectacles with the support of donor (free)</t>
  </si>
  <si>
    <r>
      <t xml:space="preserve">Number of patients were identified, counselled or educated for eye conditions, VC services, treatment procedures, etc. for which she/ he has the evidence in the daily register and can be verified. </t>
    </r>
    <r>
      <rPr>
        <sz val="11"/>
        <color theme="1"/>
        <rFont val="Calibri"/>
        <family val="2"/>
        <scheme val="minor"/>
      </rPr>
      <t xml:space="preserve">If there is no CHW attached, please leave this cell. </t>
    </r>
  </si>
  <si>
    <t>11d</t>
  </si>
  <si>
    <t>No. of tele-consultations undertaken</t>
  </si>
  <si>
    <t>Cataract Surgeries supported by donor out of total surgeries</t>
  </si>
  <si>
    <t>9d.</t>
  </si>
  <si>
    <t>9e</t>
  </si>
  <si>
    <t>12a</t>
  </si>
  <si>
    <t>12b</t>
  </si>
  <si>
    <t>12c</t>
  </si>
  <si>
    <r>
      <t xml:space="preserve">Type of Surgeries </t>
    </r>
    <r>
      <rPr>
        <b/>
        <sz val="11"/>
        <color indexed="10"/>
        <rFont val="Book Antiqua"/>
        <family val="1"/>
      </rPr>
      <t>(SUPPORTED/ PAYING/SUBSIDISED)</t>
    </r>
  </si>
  <si>
    <t>Paying/Subsidised cataract surgeries done from VC referred</t>
  </si>
  <si>
    <t>Paying/Subsidised other surgeries done from VC referred</t>
  </si>
  <si>
    <t>Paying/Subsidised cataract surgeries done from camp referred</t>
  </si>
  <si>
    <t>Paying/Subsidised other surgeries done from camp referred</t>
  </si>
  <si>
    <t>Total Surgeries (Free + Pay/Subsidised)</t>
  </si>
  <si>
    <t>Total Paid/Subsidised Surgeries (9b+9c+9d+ 9e)</t>
  </si>
  <si>
    <t>Total number of camp</t>
  </si>
  <si>
    <t>Total number of donor beneficiaries screened per camp</t>
  </si>
  <si>
    <t>Total number of donor beneficiaries provided with spectacles at camp</t>
  </si>
  <si>
    <t>Total number of donor beneficiaries undergone surgeries from camp</t>
  </si>
  <si>
    <t xml:space="preserve">13a. </t>
  </si>
  <si>
    <t xml:space="preserve">13b. </t>
  </si>
  <si>
    <t>April 1st 2024  to March 31st 2025</t>
  </si>
  <si>
    <t>Mar 2025</t>
  </si>
  <si>
    <t>Total Spectacle Sold 
(Paid spectacle)</t>
  </si>
  <si>
    <t>April 2024</t>
  </si>
  <si>
    <t>Jan 2025</t>
  </si>
  <si>
    <t>Feb 2025</t>
  </si>
  <si>
    <t>Dec 2024</t>
  </si>
  <si>
    <t>Nov 2024</t>
  </si>
  <si>
    <t>Oct 2024</t>
  </si>
  <si>
    <t>Sept 2024</t>
  </si>
  <si>
    <t>Aug 2024</t>
  </si>
  <si>
    <t>July 2024</t>
  </si>
  <si>
    <t>June 2024</t>
  </si>
  <si>
    <t>May 2024</t>
  </si>
  <si>
    <t>Donor benficiaries from camp</t>
  </si>
  <si>
    <t>Donor Beneficiaries from VC</t>
  </si>
  <si>
    <t>No of Donor Beneficiaries screened at VC</t>
  </si>
  <si>
    <t>No of Refractive error found among the Donor beneficiaries at VC</t>
  </si>
  <si>
    <t>No of spectacle dispensed to the Donor beneficiaries from VC</t>
  </si>
  <si>
    <t>No of Donor beneficiaries identified with Cataract Cases from VC</t>
  </si>
  <si>
    <t>No of cataract surgery done free, for Donor beneficiaries VC</t>
  </si>
  <si>
    <t>Dehu Road, Maharashtra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</si>
</sst>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 #,##0.00_ ;_ * \-#,##0.00_ ;_ * &quot;-&quot;??_ ;_ @_ "/>
    <numFmt numFmtId="164" formatCode="_(* #,##0.00_);_(* \(#,##0.00\);_(* &quot;-&quot;??_);_(@_)"/>
    <numFmt numFmtId="165" formatCode="_ * #,##0_ ;_ * \-#,##0_ ;_ * &quot;-&quot;??_ ;_ @_ "/>
    <numFmt numFmtId="166" formatCode="_(* #,##0_);_(* \(#,##0\);_(* &quot;-&quot;??_);_(@_)"/>
  </numFmts>
  <fonts count="23" x14ac:knownFonts="1">
    <font>
      <sz val="11"/>
      <color theme="1"/>
      <name val="Calibri"/>
      <family val="2"/>
      <scheme val="minor"/>
    </font>
    <font>
      <sz val="11"/>
      <color theme="1"/>
      <name val="Calibri"/>
      <family val="2"/>
      <scheme val="minor"/>
    </font>
    <font>
      <b/>
      <u/>
      <sz val="20"/>
      <color indexed="8"/>
      <name val="Book Antiqua"/>
      <family val="1"/>
    </font>
    <font>
      <sz val="18"/>
      <color indexed="8"/>
      <name val="Book Antiqua"/>
      <family val="1"/>
    </font>
    <font>
      <b/>
      <u/>
      <sz val="18"/>
      <color indexed="8"/>
      <name val="Book Antiqua"/>
      <family val="1"/>
    </font>
    <font>
      <b/>
      <sz val="18"/>
      <color indexed="8"/>
      <name val="Book Antiqua"/>
      <family val="1"/>
    </font>
    <font>
      <b/>
      <sz val="16"/>
      <color indexed="8"/>
      <name val="Book Antiqua"/>
      <family val="1"/>
    </font>
    <font>
      <sz val="16"/>
      <color indexed="8"/>
      <name val="Book Antiqua"/>
      <family val="1"/>
    </font>
    <font>
      <b/>
      <sz val="11"/>
      <color indexed="8"/>
      <name val="Book Antiqua"/>
      <family val="1"/>
    </font>
    <font>
      <b/>
      <sz val="11"/>
      <color indexed="10"/>
      <name val="Book Antiqua"/>
      <family val="1"/>
    </font>
    <font>
      <sz val="11"/>
      <color indexed="8"/>
      <name val="Book Antiqua"/>
      <family val="1"/>
    </font>
    <font>
      <sz val="11"/>
      <name val="Book Antiqua"/>
      <family val="1"/>
    </font>
    <font>
      <sz val="12"/>
      <color indexed="8"/>
      <name val="Arial"/>
      <family val="2"/>
    </font>
    <font>
      <b/>
      <sz val="12"/>
      <color indexed="8"/>
      <name val="Arial"/>
      <family val="2"/>
    </font>
    <font>
      <b/>
      <sz val="11"/>
      <name val="Book Antiqua"/>
      <family val="1"/>
    </font>
    <font>
      <b/>
      <sz val="11"/>
      <color theme="1"/>
      <name val="Calibri"/>
      <family val="2"/>
      <scheme val="minor"/>
    </font>
    <font>
      <b/>
      <sz val="11"/>
      <color theme="1"/>
      <name val="Book Antiqua"/>
      <family val="1"/>
    </font>
    <font>
      <sz val="11"/>
      <color theme="1"/>
      <name val="Book Antiqua"/>
      <family val="1"/>
    </font>
    <font>
      <b/>
      <sz val="10"/>
      <color rgb="FF000000"/>
      <name val="Arial"/>
      <family val="2"/>
    </font>
    <font>
      <b/>
      <sz val="10"/>
      <color theme="1"/>
      <name val="Arial"/>
      <family val="2"/>
    </font>
    <font>
      <sz val="10"/>
      <color rgb="FF000000"/>
      <name val="Arial"/>
      <family val="2"/>
    </font>
    <font>
      <sz val="10"/>
      <color theme="1"/>
      <name val="Arial"/>
      <family val="2"/>
    </font>
    <font>
      <b/>
      <sz val="11"/>
      <color rgb="FF000000"/>
      <name val="Book Antiqua"/>
      <family val="1"/>
    </font>
  </fonts>
  <fills count="19">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theme="9" tint="0.39997558519241921"/>
        <bgColor indexed="64"/>
      </patternFill>
    </fill>
    <fill>
      <patternFill patternType="solid">
        <fgColor rgb="FFFFC000"/>
        <bgColor indexed="64"/>
      </patternFill>
    </fill>
    <fill>
      <patternFill patternType="solid">
        <fgColor theme="3" tint="0.79998168889431442"/>
        <bgColor indexed="64"/>
      </patternFill>
    </fill>
    <fill>
      <patternFill patternType="solid">
        <fgColor rgb="FF00FFFF"/>
        <bgColor indexed="64"/>
      </patternFill>
    </fill>
    <fill>
      <patternFill patternType="solid">
        <fgColor theme="9" tint="0.79998168889431442"/>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rgb="FFFABF8F"/>
        <bgColor rgb="FFFABF8F"/>
      </patternFill>
    </fill>
    <fill>
      <patternFill patternType="solid">
        <fgColor theme="0"/>
        <bgColor theme="0"/>
      </patternFill>
    </fill>
    <fill>
      <patternFill patternType="solid">
        <fgColor theme="4" tint="0.399975585192419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236">
    <xf numFmtId="0" fontId="0" fillId="0" borderId="0" xfId="0"/>
    <xf numFmtId="0" fontId="3" fillId="0" borderId="0" xfId="0" applyFont="1" applyAlignment="1" applyProtection="1">
      <alignment vertical="center"/>
      <protection locked="0"/>
    </xf>
    <xf numFmtId="0" fontId="5" fillId="0" borderId="0" xfId="0" applyFont="1" applyAlignment="1">
      <alignment horizontal="center" vertical="center"/>
    </xf>
    <xf numFmtId="165" fontId="5" fillId="0" borderId="0" xfId="1" applyNumberFormat="1" applyFont="1" applyAlignment="1" applyProtection="1">
      <alignment horizontal="center" vertical="center"/>
    </xf>
    <xf numFmtId="165" fontId="3" fillId="0" borderId="0" xfId="1" applyNumberFormat="1" applyFont="1" applyAlignment="1" applyProtection="1">
      <alignment vertical="center"/>
    </xf>
    <xf numFmtId="165" fontId="7" fillId="0" borderId="0" xfId="1" applyNumberFormat="1" applyFont="1" applyAlignment="1" applyProtection="1">
      <alignment vertical="center"/>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165" fontId="8" fillId="0" borderId="0" xfId="1" applyNumberFormat="1" applyFont="1" applyAlignment="1" applyProtection="1">
      <alignment horizontal="center" vertical="center" wrapText="1"/>
      <protection locked="0"/>
    </xf>
    <xf numFmtId="165" fontId="8" fillId="0" borderId="0" xfId="1" applyNumberFormat="1" applyFont="1" applyAlignment="1" applyProtection="1">
      <alignment vertical="center" wrapText="1"/>
      <protection locked="0"/>
    </xf>
    <xf numFmtId="0" fontId="8" fillId="0" borderId="0" xfId="0" applyFont="1" applyAlignment="1" applyProtection="1">
      <alignment vertical="center" wrapText="1"/>
      <protection locked="0"/>
    </xf>
    <xf numFmtId="0" fontId="8" fillId="2" borderId="1" xfId="0" applyFont="1" applyFill="1" applyBorder="1" applyAlignment="1">
      <alignment horizontal="center" vertical="center" wrapText="1"/>
    </xf>
    <xf numFmtId="0" fontId="8" fillId="2" borderId="1" xfId="0" applyFont="1" applyFill="1" applyBorder="1" applyAlignment="1">
      <alignment horizontal="left" vertical="center" wrapText="1"/>
    </xf>
    <xf numFmtId="165" fontId="8" fillId="2" borderId="1" xfId="1" applyNumberFormat="1" applyFont="1" applyFill="1" applyBorder="1" applyAlignment="1" applyProtection="1">
      <alignment horizontal="center" vertical="center" wrapText="1"/>
    </xf>
    <xf numFmtId="0" fontId="10" fillId="0" borderId="2" xfId="0" applyFont="1" applyBorder="1" applyAlignment="1">
      <alignment horizontal="left" vertical="center" wrapText="1"/>
    </xf>
    <xf numFmtId="165" fontId="8" fillId="3" borderId="1" xfId="1" applyNumberFormat="1" applyFont="1" applyFill="1" applyBorder="1" applyAlignment="1" applyProtection="1">
      <alignment horizontal="center" vertical="center" wrapText="1"/>
    </xf>
    <xf numFmtId="0" fontId="10" fillId="0" borderId="0" xfId="0" applyFont="1" applyAlignment="1" applyProtection="1">
      <alignment vertical="center" wrapText="1"/>
      <protection locked="0"/>
    </xf>
    <xf numFmtId="0" fontId="10" fillId="0" borderId="1" xfId="0" applyFont="1" applyBorder="1" applyAlignment="1">
      <alignment horizontal="left" vertical="center" wrapText="1"/>
    </xf>
    <xf numFmtId="166" fontId="11" fillId="0" borderId="1" xfId="0" applyNumberFormat="1" applyFont="1" applyBorder="1" applyAlignment="1">
      <alignment horizontal="left" vertical="center" wrapText="1"/>
    </xf>
    <xf numFmtId="165" fontId="10" fillId="0" borderId="1" xfId="1" applyNumberFormat="1" applyFont="1" applyBorder="1" applyAlignment="1" applyProtection="1">
      <alignment horizontal="right" vertical="center" wrapText="1"/>
      <protection locked="0"/>
    </xf>
    <xf numFmtId="0" fontId="8" fillId="0" borderId="0" xfId="0" applyFont="1" applyAlignment="1" applyProtection="1">
      <alignment horizontal="left" vertical="center"/>
      <protection locked="0"/>
    </xf>
    <xf numFmtId="0" fontId="10" fillId="0" borderId="0" xfId="0" applyFont="1" applyAlignment="1" applyProtection="1">
      <alignment horizontal="left" vertical="center"/>
      <protection locked="0"/>
    </xf>
    <xf numFmtId="3" fontId="8" fillId="0" borderId="1" xfId="0" applyNumberFormat="1" applyFont="1" applyBorder="1" applyAlignment="1">
      <alignment horizontal="center" vertical="center" wrapText="1"/>
    </xf>
    <xf numFmtId="0" fontId="8" fillId="2" borderId="2" xfId="0" applyFont="1" applyFill="1" applyBorder="1" applyAlignment="1">
      <alignment horizontal="left" vertical="center" wrapText="1"/>
    </xf>
    <xf numFmtId="165" fontId="10" fillId="0" borderId="1" xfId="0" applyNumberFormat="1" applyFont="1" applyBorder="1" applyAlignment="1" applyProtection="1">
      <alignment vertical="center" wrapText="1"/>
      <protection locked="0"/>
    </xf>
    <xf numFmtId="0" fontId="13" fillId="0" borderId="7" xfId="0" applyFont="1" applyBorder="1" applyAlignment="1" applyProtection="1">
      <alignment horizontal="left" vertical="center" wrapText="1"/>
      <protection locked="0"/>
    </xf>
    <xf numFmtId="0" fontId="12" fillId="0" borderId="9" xfId="0" applyFont="1" applyBorder="1" applyAlignment="1" applyProtection="1">
      <alignment horizontal="left" vertical="center" wrapText="1"/>
      <protection locked="0"/>
    </xf>
    <xf numFmtId="165" fontId="12" fillId="0" borderId="10" xfId="1" applyNumberFormat="1" applyFont="1" applyBorder="1" applyAlignment="1" applyProtection="1">
      <alignment horizontal="center" vertical="center" wrapText="1"/>
      <protection locked="0"/>
    </xf>
    <xf numFmtId="0" fontId="12" fillId="0" borderId="11" xfId="0" applyFont="1" applyBorder="1" applyAlignment="1" applyProtection="1">
      <alignment horizontal="left" vertical="center" wrapText="1"/>
      <protection locked="0"/>
    </xf>
    <xf numFmtId="165" fontId="12" fillId="0" borderId="12" xfId="1" applyNumberFormat="1" applyFont="1" applyBorder="1" applyAlignment="1" applyProtection="1">
      <alignment horizontal="center" vertical="center" wrapText="1"/>
      <protection locked="0"/>
    </xf>
    <xf numFmtId="0" fontId="13" fillId="0" borderId="8" xfId="0" applyFont="1" applyBorder="1" applyAlignment="1" applyProtection="1">
      <alignment horizontal="center" vertical="center" wrapText="1"/>
      <protection locked="0"/>
    </xf>
    <xf numFmtId="165" fontId="8" fillId="4" borderId="1" xfId="1" applyNumberFormat="1" applyFont="1" applyFill="1" applyBorder="1" applyAlignment="1" applyProtection="1">
      <alignment horizontal="center" vertical="center" wrapText="1"/>
    </xf>
    <xf numFmtId="165" fontId="10" fillId="4" borderId="1" xfId="0" applyNumberFormat="1" applyFont="1" applyFill="1" applyBorder="1" applyAlignment="1" applyProtection="1">
      <alignment vertical="center" wrapText="1"/>
      <protection locked="0"/>
    </xf>
    <xf numFmtId="0" fontId="8" fillId="4" borderId="5" xfId="0" applyFont="1" applyFill="1" applyBorder="1" applyAlignment="1">
      <alignment horizontal="center" vertical="center" wrapText="1"/>
    </xf>
    <xf numFmtId="165" fontId="10" fillId="4" borderId="1" xfId="1" applyNumberFormat="1" applyFont="1" applyFill="1" applyBorder="1" applyAlignment="1" applyProtection="1">
      <alignment horizontal="right" vertical="center" wrapText="1"/>
      <protection locked="0"/>
    </xf>
    <xf numFmtId="3" fontId="8" fillId="0" borderId="1" xfId="0" applyNumberFormat="1" applyFont="1" applyBorder="1" applyAlignment="1">
      <alignment horizontal="right" vertical="center" wrapText="1"/>
    </xf>
    <xf numFmtId="165" fontId="8" fillId="0" borderId="1" xfId="0" applyNumberFormat="1" applyFont="1" applyBorder="1" applyAlignment="1" applyProtection="1">
      <alignment horizontal="right" vertical="center" wrapText="1"/>
      <protection locked="0"/>
    </xf>
    <xf numFmtId="0" fontId="8" fillId="0" borderId="1" xfId="0" applyFont="1" applyBorder="1" applyAlignment="1">
      <alignment horizontal="center" vertical="center" wrapText="1"/>
    </xf>
    <xf numFmtId="0" fontId="8" fillId="4" borderId="1" xfId="0" applyFont="1" applyFill="1" applyBorder="1" applyAlignment="1">
      <alignment horizontal="center" vertical="center" wrapText="1"/>
    </xf>
    <xf numFmtId="18" fontId="8" fillId="0" borderId="1" xfId="0" applyNumberFormat="1" applyFont="1" applyBorder="1" applyAlignment="1">
      <alignment horizontal="center" vertical="center" wrapText="1"/>
    </xf>
    <xf numFmtId="0" fontId="8" fillId="0" borderId="0" xfId="0" applyFont="1" applyAlignment="1" applyProtection="1">
      <alignment horizontal="center" vertical="center"/>
      <protection locked="0"/>
    </xf>
    <xf numFmtId="166" fontId="14" fillId="4" borderId="1" xfId="0" applyNumberFormat="1" applyFont="1" applyFill="1" applyBorder="1" applyAlignment="1">
      <alignment horizontal="left" vertical="center" wrapText="1"/>
    </xf>
    <xf numFmtId="1" fontId="8" fillId="5" borderId="0" xfId="0" applyNumberFormat="1" applyFont="1" applyFill="1" applyAlignment="1" applyProtection="1">
      <alignment horizontal="center" vertical="center" wrapText="1"/>
      <protection locked="0"/>
    </xf>
    <xf numFmtId="9" fontId="8" fillId="5" borderId="1" xfId="1" applyNumberFormat="1" applyFont="1" applyFill="1" applyBorder="1" applyAlignment="1" applyProtection="1">
      <alignment horizontal="right" vertical="center" wrapText="1" indent="1"/>
    </xf>
    <xf numFmtId="0" fontId="8" fillId="6"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3" fontId="8" fillId="6" borderId="1" xfId="0" applyNumberFormat="1" applyFont="1" applyFill="1" applyBorder="1" applyAlignment="1">
      <alignment horizontal="center" vertical="center" wrapText="1"/>
    </xf>
    <xf numFmtId="165" fontId="10" fillId="6" borderId="1" xfId="0" applyNumberFormat="1" applyFont="1" applyFill="1" applyBorder="1" applyAlignment="1" applyProtection="1">
      <alignment vertical="center" wrapText="1"/>
      <protection locked="0"/>
    </xf>
    <xf numFmtId="0" fontId="8" fillId="6" borderId="1" xfId="0" applyFont="1" applyFill="1" applyBorder="1" applyAlignment="1">
      <alignment horizontal="left" vertical="center" wrapText="1"/>
    </xf>
    <xf numFmtId="165" fontId="8" fillId="6" borderId="1" xfId="1" applyNumberFormat="1" applyFont="1" applyFill="1" applyBorder="1" applyAlignment="1" applyProtection="1">
      <alignment horizontal="center" vertical="center"/>
    </xf>
    <xf numFmtId="165" fontId="8" fillId="6" borderId="1" xfId="1" applyNumberFormat="1" applyFont="1" applyFill="1" applyBorder="1" applyAlignment="1" applyProtection="1">
      <alignment horizontal="left" vertical="center" wrapText="1"/>
    </xf>
    <xf numFmtId="166" fontId="11" fillId="0" borderId="6" xfId="0" applyNumberFormat="1" applyFont="1" applyBorder="1" applyAlignment="1">
      <alignment horizontal="left" vertical="center" wrapText="1"/>
    </xf>
    <xf numFmtId="166" fontId="14" fillId="7" borderId="13" xfId="0" applyNumberFormat="1" applyFont="1" applyFill="1" applyBorder="1" applyAlignment="1">
      <alignment horizontal="left" vertical="center" wrapText="1"/>
    </xf>
    <xf numFmtId="166" fontId="14" fillId="7" borderId="15" xfId="0" applyNumberFormat="1" applyFont="1" applyFill="1" applyBorder="1" applyAlignment="1">
      <alignment horizontal="left" vertical="top" wrapText="1"/>
    </xf>
    <xf numFmtId="166" fontId="14" fillId="7" borderId="15" xfId="0" applyNumberFormat="1" applyFont="1" applyFill="1" applyBorder="1" applyAlignment="1">
      <alignment horizontal="left" vertical="center" wrapText="1"/>
    </xf>
    <xf numFmtId="166" fontId="14" fillId="7" borderId="17" xfId="0" applyNumberFormat="1" applyFont="1" applyFill="1" applyBorder="1" applyAlignment="1">
      <alignment horizontal="left" vertical="center" wrapText="1"/>
    </xf>
    <xf numFmtId="166" fontId="11" fillId="7" borderId="7" xfId="0" applyNumberFormat="1" applyFont="1" applyFill="1" applyBorder="1" applyAlignment="1">
      <alignment horizontal="left" vertical="center" wrapText="1"/>
    </xf>
    <xf numFmtId="166" fontId="11" fillId="7" borderId="14" xfId="0" applyNumberFormat="1" applyFont="1" applyFill="1" applyBorder="1" applyAlignment="1">
      <alignment horizontal="left" vertical="center" wrapText="1"/>
    </xf>
    <xf numFmtId="166" fontId="11" fillId="7" borderId="16" xfId="0" applyNumberFormat="1" applyFont="1" applyFill="1" applyBorder="1" applyAlignment="1">
      <alignment horizontal="left" vertical="center" wrapText="1"/>
    </xf>
    <xf numFmtId="165" fontId="8" fillId="0" borderId="5" xfId="0" applyNumberFormat="1" applyFont="1" applyBorder="1" applyAlignment="1" applyProtection="1">
      <alignment horizontal="right" vertical="center" wrapText="1"/>
      <protection locked="0"/>
    </xf>
    <xf numFmtId="165" fontId="10" fillId="0" borderId="18" xfId="0" applyNumberFormat="1" applyFont="1" applyBorder="1" applyAlignment="1" applyProtection="1">
      <alignment vertical="center" wrapText="1"/>
      <protection locked="0"/>
    </xf>
    <xf numFmtId="0" fontId="8" fillId="0" borderId="5" xfId="0" applyFont="1" applyBorder="1" applyAlignment="1">
      <alignment horizontal="center" vertical="center" wrapText="1"/>
    </xf>
    <xf numFmtId="0" fontId="10" fillId="0" borderId="19" xfId="0" applyFont="1" applyBorder="1" applyAlignment="1">
      <alignment horizontal="left" vertical="center" wrapText="1"/>
    </xf>
    <xf numFmtId="165" fontId="10" fillId="0" borderId="5" xfId="1" applyNumberFormat="1" applyFont="1" applyBorder="1" applyAlignment="1" applyProtection="1">
      <alignment horizontal="center" vertical="center" wrapText="1"/>
      <protection locked="0"/>
    </xf>
    <xf numFmtId="18" fontId="8" fillId="0" borderId="18" xfId="0" applyNumberFormat="1" applyFont="1" applyBorder="1" applyAlignment="1">
      <alignment horizontal="center" vertical="center" wrapText="1"/>
    </xf>
    <xf numFmtId="0" fontId="10" fillId="0" borderId="20" xfId="0" applyFont="1" applyBorder="1" applyAlignment="1">
      <alignment horizontal="left" vertical="center" wrapText="1"/>
    </xf>
    <xf numFmtId="3" fontId="8" fillId="0" borderId="18" xfId="0" applyNumberFormat="1" applyFont="1" applyBorder="1" applyAlignment="1">
      <alignment horizontal="center" vertical="center" wrapText="1"/>
    </xf>
    <xf numFmtId="165" fontId="8" fillId="3" borderId="18" xfId="1" applyNumberFormat="1" applyFont="1" applyFill="1" applyBorder="1" applyAlignment="1" applyProtection="1">
      <alignment horizontal="center" vertical="center" wrapText="1"/>
    </xf>
    <xf numFmtId="3" fontId="8" fillId="8" borderId="1" xfId="0" applyNumberFormat="1" applyFont="1" applyFill="1" applyBorder="1" applyAlignment="1">
      <alignment horizontal="center" vertical="center" wrapText="1"/>
    </xf>
    <xf numFmtId="3" fontId="8" fillId="8" borderId="5" xfId="0" applyNumberFormat="1" applyFont="1" applyFill="1" applyBorder="1" applyAlignment="1">
      <alignment horizontal="center" vertical="center" wrapText="1"/>
    </xf>
    <xf numFmtId="3" fontId="8" fillId="8" borderId="18" xfId="0" applyNumberFormat="1" applyFont="1" applyFill="1" applyBorder="1" applyAlignment="1">
      <alignment horizontal="center" vertical="center" wrapText="1"/>
    </xf>
    <xf numFmtId="0" fontId="8" fillId="8" borderId="5" xfId="0" applyFont="1" applyFill="1" applyBorder="1" applyAlignment="1">
      <alignment horizontal="center" vertical="center" wrapText="1"/>
    </xf>
    <xf numFmtId="165" fontId="8" fillId="9" borderId="1" xfId="1" applyNumberFormat="1" applyFont="1" applyFill="1" applyBorder="1" applyAlignment="1" applyProtection="1">
      <alignment horizontal="center" vertical="center" wrapText="1"/>
    </xf>
    <xf numFmtId="165" fontId="8" fillId="9" borderId="1" xfId="0" applyNumberFormat="1" applyFont="1" applyFill="1" applyBorder="1" applyAlignment="1" applyProtection="1">
      <alignment horizontal="right" vertical="center" wrapText="1"/>
      <protection locked="0"/>
    </xf>
    <xf numFmtId="1" fontId="8" fillId="9" borderId="1" xfId="0" applyNumberFormat="1" applyFont="1" applyFill="1" applyBorder="1" applyAlignment="1" applyProtection="1">
      <alignment horizontal="center" vertical="center" wrapText="1"/>
      <protection locked="0"/>
    </xf>
    <xf numFmtId="9" fontId="8" fillId="9" borderId="1" xfId="2" applyFont="1" applyFill="1" applyBorder="1" applyAlignment="1" applyProtection="1">
      <alignment horizontal="center" vertical="center" wrapText="1"/>
      <protection locked="0"/>
    </xf>
    <xf numFmtId="165" fontId="6" fillId="0" borderId="0" xfId="1" applyNumberFormat="1" applyFont="1" applyAlignment="1" applyProtection="1">
      <alignment vertical="center"/>
    </xf>
    <xf numFmtId="0" fontId="6" fillId="0" borderId="0" xfId="1" applyNumberFormat="1" applyFont="1" applyAlignment="1" applyProtection="1">
      <alignment vertical="center"/>
    </xf>
    <xf numFmtId="0" fontId="8" fillId="4" borderId="4" xfId="0" applyFont="1" applyFill="1" applyBorder="1" applyAlignment="1">
      <alignment horizontal="left" vertical="center" wrapText="1"/>
    </xf>
    <xf numFmtId="165" fontId="8" fillId="2" borderId="4" xfId="1" applyNumberFormat="1" applyFont="1" applyFill="1" applyBorder="1" applyAlignment="1" applyProtection="1">
      <alignment horizontal="center" vertical="center" wrapText="1"/>
    </xf>
    <xf numFmtId="0" fontId="8" fillId="4" borderId="1" xfId="0" applyFont="1" applyFill="1" applyBorder="1" applyAlignment="1">
      <alignment horizontal="left" vertical="center" wrapText="1"/>
    </xf>
    <xf numFmtId="165" fontId="8" fillId="10" borderId="1" xfId="1" applyNumberFormat="1" applyFont="1" applyFill="1" applyBorder="1" applyAlignment="1" applyProtection="1">
      <alignment horizontal="center" vertical="center" wrapText="1"/>
    </xf>
    <xf numFmtId="165" fontId="8" fillId="10" borderId="4" xfId="1" applyNumberFormat="1" applyFont="1" applyFill="1" applyBorder="1" applyAlignment="1" applyProtection="1">
      <alignment horizontal="center" vertical="center" wrapText="1"/>
    </xf>
    <xf numFmtId="3" fontId="8" fillId="8" borderId="1" xfId="0" applyNumberFormat="1" applyFont="1" applyFill="1" applyBorder="1" applyAlignment="1">
      <alignment horizontal="right" vertical="center" wrapText="1"/>
    </xf>
    <xf numFmtId="165" fontId="8" fillId="8" borderId="1" xfId="0" applyNumberFormat="1" applyFont="1" applyFill="1" applyBorder="1" applyAlignment="1" applyProtection="1">
      <alignment horizontal="right" vertical="center" wrapText="1"/>
      <protection locked="0"/>
    </xf>
    <xf numFmtId="165" fontId="8" fillId="8" borderId="5" xfId="0" applyNumberFormat="1" applyFont="1" applyFill="1" applyBorder="1" applyAlignment="1" applyProtection="1">
      <alignment horizontal="right" vertical="center" wrapText="1"/>
      <protection locked="0"/>
    </xf>
    <xf numFmtId="165" fontId="10" fillId="8" borderId="18" xfId="0" applyNumberFormat="1" applyFont="1" applyFill="1" applyBorder="1" applyAlignment="1" applyProtection="1">
      <alignment vertical="center" wrapText="1"/>
      <protection locked="0"/>
    </xf>
    <xf numFmtId="165" fontId="10" fillId="8" borderId="1" xfId="0" applyNumberFormat="1" applyFont="1" applyFill="1" applyBorder="1" applyAlignment="1" applyProtection="1">
      <alignment vertical="center" wrapText="1"/>
      <protection locked="0"/>
    </xf>
    <xf numFmtId="3" fontId="8" fillId="11" borderId="1" xfId="0" applyNumberFormat="1" applyFont="1" applyFill="1" applyBorder="1" applyAlignment="1">
      <alignment horizontal="center" vertical="center" wrapText="1"/>
    </xf>
    <xf numFmtId="0" fontId="8" fillId="11" borderId="1" xfId="0" applyFont="1" applyFill="1" applyBorder="1" applyAlignment="1">
      <alignment horizontal="center" vertical="center" wrapText="1"/>
    </xf>
    <xf numFmtId="0" fontId="10" fillId="11" borderId="1" xfId="0" applyFont="1" applyFill="1" applyBorder="1" applyAlignment="1">
      <alignment horizontal="left" vertical="center" wrapText="1"/>
    </xf>
    <xf numFmtId="165" fontId="8" fillId="0" borderId="0" xfId="1" applyNumberFormat="1" applyFont="1" applyAlignment="1" applyProtection="1">
      <alignment vertical="center"/>
    </xf>
    <xf numFmtId="0" fontId="8" fillId="0" borderId="0" xfId="1" applyNumberFormat="1" applyFont="1" applyAlignment="1" applyProtection="1">
      <alignment vertical="center"/>
    </xf>
    <xf numFmtId="165" fontId="8" fillId="9" borderId="4" xfId="1" applyNumberFormat="1" applyFont="1" applyFill="1" applyBorder="1" applyAlignment="1" applyProtection="1">
      <alignment horizontal="center" vertical="center" wrapText="1"/>
    </xf>
    <xf numFmtId="9" fontId="8" fillId="10" borderId="1" xfId="2" applyFont="1" applyFill="1" applyBorder="1" applyAlignment="1" applyProtection="1">
      <alignment horizontal="center" vertical="center" wrapText="1"/>
      <protection locked="0"/>
    </xf>
    <xf numFmtId="166" fontId="14" fillId="10" borderId="13" xfId="0" applyNumberFormat="1" applyFont="1" applyFill="1" applyBorder="1" applyAlignment="1">
      <alignment horizontal="left" vertical="center" wrapText="1"/>
    </xf>
    <xf numFmtId="166" fontId="14" fillId="10" borderId="15" xfId="0" applyNumberFormat="1" applyFont="1" applyFill="1" applyBorder="1" applyAlignment="1">
      <alignment horizontal="left" vertical="top" wrapText="1"/>
    </xf>
    <xf numFmtId="166" fontId="14" fillId="10" borderId="15" xfId="0" applyNumberFormat="1" applyFont="1" applyFill="1" applyBorder="1" applyAlignment="1">
      <alignment horizontal="left" vertical="center" wrapText="1"/>
    </xf>
    <xf numFmtId="166" fontId="14" fillId="10" borderId="17" xfId="0" applyNumberFormat="1" applyFont="1" applyFill="1" applyBorder="1" applyAlignment="1">
      <alignment horizontal="left" vertical="center" wrapText="1"/>
    </xf>
    <xf numFmtId="0" fontId="8" fillId="10" borderId="1" xfId="0" applyFont="1" applyFill="1" applyBorder="1" applyAlignment="1">
      <alignment horizontal="left" vertical="center" wrapText="1"/>
    </xf>
    <xf numFmtId="165" fontId="8" fillId="10" borderId="1" xfId="1" applyNumberFormat="1" applyFont="1" applyFill="1" applyBorder="1" applyAlignment="1" applyProtection="1">
      <alignment horizontal="left" vertical="center" wrapText="1"/>
    </xf>
    <xf numFmtId="0" fontId="8" fillId="10" borderId="1" xfId="2" applyNumberFormat="1" applyFont="1" applyFill="1" applyBorder="1" applyAlignment="1" applyProtection="1">
      <alignment horizontal="center" vertical="center" wrapText="1"/>
      <protection locked="0"/>
    </xf>
    <xf numFmtId="0" fontId="8" fillId="10" borderId="1" xfId="0" applyFont="1" applyFill="1" applyBorder="1" applyAlignment="1">
      <alignment horizontal="center" vertical="center" wrapText="1"/>
    </xf>
    <xf numFmtId="3" fontId="8" fillId="10" borderId="1" xfId="0" applyNumberFormat="1" applyFont="1" applyFill="1" applyBorder="1" applyAlignment="1">
      <alignment horizontal="center" vertical="center" wrapText="1"/>
    </xf>
    <xf numFmtId="166" fontId="14" fillId="0" borderId="1" xfId="0" applyNumberFormat="1" applyFont="1" applyBorder="1" applyAlignment="1">
      <alignment horizontal="left" vertical="center" wrapText="1"/>
    </xf>
    <xf numFmtId="165" fontId="8" fillId="8" borderId="5" xfId="0" applyNumberFormat="1" applyFont="1" applyFill="1" applyBorder="1" applyAlignment="1">
      <alignment horizontal="center" vertical="center" wrapText="1"/>
    </xf>
    <xf numFmtId="165" fontId="8" fillId="9" borderId="1" xfId="0" applyNumberFormat="1" applyFont="1" applyFill="1" applyBorder="1" applyAlignment="1">
      <alignment horizontal="right" vertical="center" wrapText="1"/>
    </xf>
    <xf numFmtId="1" fontId="8" fillId="9" borderId="1" xfId="0" applyNumberFormat="1" applyFont="1" applyFill="1" applyBorder="1" applyAlignment="1">
      <alignment horizontal="center" vertical="center" wrapText="1"/>
    </xf>
    <xf numFmtId="9" fontId="8" fillId="10" borderId="1" xfId="2" applyFont="1" applyFill="1" applyBorder="1" applyAlignment="1" applyProtection="1">
      <alignment horizontal="center" vertical="center" wrapText="1"/>
    </xf>
    <xf numFmtId="0" fontId="8" fillId="10" borderId="1" xfId="2" applyNumberFormat="1" applyFont="1" applyFill="1" applyBorder="1" applyAlignment="1" applyProtection="1">
      <alignment horizontal="center" vertical="center" wrapText="1"/>
    </xf>
    <xf numFmtId="165" fontId="8" fillId="8" borderId="1" xfId="0" applyNumberFormat="1" applyFont="1" applyFill="1" applyBorder="1" applyAlignment="1">
      <alignment horizontal="right" vertical="center" wrapText="1"/>
    </xf>
    <xf numFmtId="165" fontId="8" fillId="8" borderId="5" xfId="0" applyNumberFormat="1" applyFont="1" applyFill="1" applyBorder="1" applyAlignment="1">
      <alignment horizontal="right" vertical="center" wrapText="1"/>
    </xf>
    <xf numFmtId="165" fontId="10" fillId="4" borderId="1" xfId="0" applyNumberFormat="1" applyFont="1" applyFill="1" applyBorder="1" applyAlignment="1">
      <alignment vertical="center" wrapText="1"/>
    </xf>
    <xf numFmtId="165" fontId="10" fillId="8" borderId="18" xfId="0" applyNumberFormat="1" applyFont="1" applyFill="1" applyBorder="1" applyAlignment="1">
      <alignment vertical="center" wrapText="1"/>
    </xf>
    <xf numFmtId="165" fontId="10" fillId="8" borderId="1" xfId="0" applyNumberFormat="1" applyFont="1" applyFill="1" applyBorder="1" applyAlignment="1">
      <alignment vertical="center" wrapText="1"/>
    </xf>
    <xf numFmtId="165" fontId="10" fillId="4" borderId="1" xfId="1" applyNumberFormat="1" applyFont="1" applyFill="1" applyBorder="1" applyAlignment="1" applyProtection="1">
      <alignment horizontal="right" vertical="center" wrapText="1"/>
    </xf>
    <xf numFmtId="3" fontId="8" fillId="0" borderId="1" xfId="0" applyNumberFormat="1" applyFont="1" applyBorder="1" applyAlignment="1" applyProtection="1">
      <alignment horizontal="center" vertical="center" wrapText="1"/>
      <protection locked="0"/>
    </xf>
    <xf numFmtId="3" fontId="8" fillId="10" borderId="1" xfId="0" applyNumberFormat="1" applyFont="1" applyFill="1" applyBorder="1" applyAlignment="1" applyProtection="1">
      <alignment horizontal="center" vertical="center" wrapText="1"/>
      <protection locked="0"/>
    </xf>
    <xf numFmtId="165" fontId="8" fillId="10" borderId="1" xfId="1" applyNumberFormat="1" applyFont="1" applyFill="1" applyBorder="1" applyAlignment="1" applyProtection="1">
      <alignment horizontal="left" vertical="center" wrapText="1"/>
      <protection locked="0"/>
    </xf>
    <xf numFmtId="0" fontId="3" fillId="0" borderId="0" xfId="0" applyFont="1" applyAlignment="1">
      <alignment vertical="center"/>
    </xf>
    <xf numFmtId="0" fontId="8" fillId="0" borderId="0" xfId="0" applyFont="1" applyAlignment="1">
      <alignment vertical="center" wrapText="1"/>
    </xf>
    <xf numFmtId="0" fontId="10" fillId="0" borderId="0" xfId="0" applyFont="1" applyAlignment="1">
      <alignment vertical="center" wrapText="1"/>
    </xf>
    <xf numFmtId="0" fontId="8" fillId="0" borderId="0" xfId="0" applyFont="1" applyAlignment="1">
      <alignment horizontal="left" vertical="center" wrapText="1"/>
    </xf>
    <xf numFmtId="0" fontId="8" fillId="0" borderId="0" xfId="0" applyFont="1" applyAlignment="1">
      <alignment horizontal="left" vertical="center"/>
    </xf>
    <xf numFmtId="165" fontId="8" fillId="0" borderId="0" xfId="1" applyNumberFormat="1" applyFont="1" applyAlignment="1" applyProtection="1">
      <alignment horizontal="center" vertical="center" wrapText="1"/>
    </xf>
    <xf numFmtId="165" fontId="8" fillId="0" borderId="0" xfId="1" applyNumberFormat="1" applyFont="1" applyAlignment="1" applyProtection="1">
      <alignment vertical="center" wrapText="1"/>
    </xf>
    <xf numFmtId="0" fontId="8" fillId="0" borderId="0" xfId="0" applyFont="1" applyAlignment="1">
      <alignment horizontal="center" vertical="center" wrapText="1"/>
    </xf>
    <xf numFmtId="0" fontId="8" fillId="0" borderId="0" xfId="0" applyFont="1" applyAlignment="1">
      <alignment horizontal="center" vertical="center"/>
    </xf>
    <xf numFmtId="0" fontId="10" fillId="0" borderId="0" xfId="0" applyFont="1" applyAlignment="1">
      <alignment horizontal="left" vertical="center"/>
    </xf>
    <xf numFmtId="0" fontId="8" fillId="4" borderId="1" xfId="0" applyFont="1" applyFill="1" applyBorder="1" applyAlignment="1">
      <alignment vertical="center" wrapText="1"/>
    </xf>
    <xf numFmtId="0" fontId="8" fillId="4" borderId="2" xfId="0" applyFont="1" applyFill="1" applyBorder="1" applyAlignment="1">
      <alignment vertical="center" wrapText="1"/>
    </xf>
    <xf numFmtId="0" fontId="8" fillId="4" borderId="3" xfId="0" applyFont="1" applyFill="1" applyBorder="1" applyAlignment="1">
      <alignment vertical="center" wrapText="1"/>
    </xf>
    <xf numFmtId="0" fontId="8" fillId="4" borderId="1" xfId="0" applyFont="1" applyFill="1" applyBorder="1" applyAlignment="1" applyProtection="1">
      <alignment vertical="center" wrapText="1"/>
      <protection locked="0"/>
    </xf>
    <xf numFmtId="0" fontId="8" fillId="4" borderId="3" xfId="0" applyFont="1" applyFill="1" applyBorder="1" applyAlignment="1" applyProtection="1">
      <alignment vertical="center" wrapText="1"/>
      <protection locked="0"/>
    </xf>
    <xf numFmtId="0" fontId="8" fillId="4" borderId="4" xfId="0" applyFont="1" applyFill="1" applyBorder="1" applyAlignment="1" applyProtection="1">
      <alignment vertical="center" wrapText="1"/>
      <protection locked="0"/>
    </xf>
    <xf numFmtId="3" fontId="8" fillId="8" borderId="5" xfId="0" applyNumberFormat="1" applyFont="1" applyFill="1" applyBorder="1" applyAlignment="1" applyProtection="1">
      <alignment horizontal="center" vertical="center" wrapText="1"/>
      <protection locked="0"/>
    </xf>
    <xf numFmtId="165" fontId="10" fillId="0" borderId="0" xfId="0" applyNumberFormat="1" applyFont="1" applyAlignment="1">
      <alignment vertical="center" wrapText="1"/>
    </xf>
    <xf numFmtId="164" fontId="10" fillId="0" borderId="0" xfId="0" applyNumberFormat="1" applyFont="1" applyAlignment="1">
      <alignment vertical="center" wrapText="1"/>
    </xf>
    <xf numFmtId="0" fontId="16" fillId="0" borderId="1" xfId="0" applyFont="1" applyBorder="1" applyAlignment="1">
      <alignment horizontal="center" vertical="center" wrapText="1"/>
    </xf>
    <xf numFmtId="0" fontId="17" fillId="0" borderId="1" xfId="0" applyFont="1" applyBorder="1" applyAlignment="1">
      <alignment horizontal="left" vertical="center" wrapText="1"/>
    </xf>
    <xf numFmtId="0" fontId="0" fillId="0" borderId="1" xfId="0" applyBorder="1" applyAlignment="1">
      <alignment wrapText="1"/>
    </xf>
    <xf numFmtId="0" fontId="0" fillId="0" borderId="1" xfId="0" applyBorder="1"/>
    <xf numFmtId="18" fontId="16" fillId="0" borderId="1" xfId="0" applyNumberFormat="1" applyFont="1" applyBorder="1" applyAlignment="1">
      <alignment horizontal="center" vertical="center" wrapText="1"/>
    </xf>
    <xf numFmtId="0" fontId="17" fillId="0" borderId="2" xfId="0" applyFont="1" applyBorder="1" applyAlignment="1">
      <alignment horizontal="left" vertical="center" wrapText="1"/>
    </xf>
    <xf numFmtId="0" fontId="16" fillId="13" borderId="1" xfId="0" applyFont="1" applyFill="1" applyBorder="1" applyAlignment="1">
      <alignment horizontal="center" vertical="center" wrapText="1"/>
    </xf>
    <xf numFmtId="0" fontId="0" fillId="13" borderId="1" xfId="0" applyFill="1" applyBorder="1"/>
    <xf numFmtId="0" fontId="0" fillId="12" borderId="1" xfId="0" applyFill="1" applyBorder="1"/>
    <xf numFmtId="0" fontId="16" fillId="11" borderId="1" xfId="0" applyFont="1" applyFill="1" applyBorder="1" applyAlignment="1">
      <alignment horizontal="center" vertical="center" wrapText="1"/>
    </xf>
    <xf numFmtId="0" fontId="17" fillId="11" borderId="1" xfId="0" applyFont="1" applyFill="1" applyBorder="1" applyAlignment="1">
      <alignment horizontal="left" vertical="center" wrapText="1"/>
    </xf>
    <xf numFmtId="166" fontId="17" fillId="0" borderId="1" xfId="0" applyNumberFormat="1" applyFont="1" applyBorder="1" applyAlignment="1">
      <alignment horizontal="left" vertical="center" wrapText="1"/>
    </xf>
    <xf numFmtId="0" fontId="16" fillId="4" borderId="1" xfId="0" applyFont="1" applyFill="1" applyBorder="1" applyAlignment="1">
      <alignment horizontal="center" vertical="center" wrapText="1"/>
    </xf>
    <xf numFmtId="166" fontId="16" fillId="4" borderId="1" xfId="0" applyNumberFormat="1" applyFont="1" applyFill="1" applyBorder="1" applyAlignment="1">
      <alignment horizontal="left" vertical="center" wrapText="1"/>
    </xf>
    <xf numFmtId="0" fontId="16" fillId="0" borderId="0" xfId="0" applyFont="1" applyAlignment="1" applyProtection="1">
      <alignment horizontal="left" vertical="center" wrapText="1"/>
      <protection locked="0"/>
    </xf>
    <xf numFmtId="0" fontId="16" fillId="0" borderId="0" xfId="0" applyFont="1" applyAlignment="1" applyProtection="1">
      <alignment horizontal="center" vertical="center" wrapText="1"/>
      <protection locked="0"/>
    </xf>
    <xf numFmtId="0" fontId="14" fillId="10" borderId="15" xfId="0" applyFont="1" applyFill="1" applyBorder="1" applyAlignment="1">
      <alignment horizontal="left" vertical="center" wrapText="1"/>
    </xf>
    <xf numFmtId="0" fontId="14" fillId="10" borderId="15" xfId="0" applyFont="1" applyFill="1" applyBorder="1" applyAlignment="1">
      <alignment horizontal="right" vertical="center" wrapText="1"/>
    </xf>
    <xf numFmtId="166" fontId="14" fillId="10" borderId="13" xfId="0" applyNumberFormat="1" applyFont="1" applyFill="1" applyBorder="1" applyAlignment="1">
      <alignment horizontal="right" vertical="center" wrapText="1"/>
    </xf>
    <xf numFmtId="166" fontId="14" fillId="10" borderId="15" xfId="0" applyNumberFormat="1" applyFont="1" applyFill="1" applyBorder="1" applyAlignment="1">
      <alignment horizontal="right" vertical="top" wrapText="1"/>
    </xf>
    <xf numFmtId="166" fontId="14" fillId="10" borderId="15" xfId="0" applyNumberFormat="1" applyFont="1" applyFill="1" applyBorder="1" applyAlignment="1">
      <alignment horizontal="right" vertical="center" wrapText="1"/>
    </xf>
    <xf numFmtId="166" fontId="14" fillId="10" borderId="17" xfId="0" applyNumberFormat="1" applyFont="1" applyFill="1" applyBorder="1" applyAlignment="1">
      <alignment horizontal="right" vertical="center" wrapText="1"/>
    </xf>
    <xf numFmtId="165" fontId="8" fillId="0" borderId="0" xfId="0" applyNumberFormat="1" applyFont="1" applyAlignment="1">
      <alignment vertical="center" wrapText="1"/>
    </xf>
    <xf numFmtId="1" fontId="10" fillId="0" borderId="1" xfId="1" applyNumberFormat="1" applyFont="1" applyBorder="1" applyAlignment="1" applyProtection="1">
      <alignment horizontal="right" vertical="center" wrapText="1"/>
      <protection locked="0"/>
    </xf>
    <xf numFmtId="1" fontId="8" fillId="0" borderId="1" xfId="1" applyNumberFormat="1" applyFont="1" applyBorder="1" applyAlignment="1" applyProtection="1">
      <alignment horizontal="right" vertical="center" wrapText="1"/>
      <protection locked="0"/>
    </xf>
    <xf numFmtId="1" fontId="10" fillId="14" borderId="1" xfId="1" applyNumberFormat="1" applyFont="1" applyFill="1" applyBorder="1" applyAlignment="1" applyProtection="1">
      <alignment horizontal="right" vertical="center" wrapText="1"/>
      <protection locked="0"/>
    </xf>
    <xf numFmtId="1" fontId="8" fillId="14" borderId="1" xfId="1" applyNumberFormat="1" applyFont="1" applyFill="1" applyBorder="1" applyAlignment="1" applyProtection="1">
      <alignment horizontal="right" vertical="center" wrapText="1"/>
      <protection locked="0"/>
    </xf>
    <xf numFmtId="3" fontId="8" fillId="9" borderId="1" xfId="0" applyNumberFormat="1" applyFont="1" applyFill="1" applyBorder="1" applyAlignment="1" applyProtection="1">
      <alignment horizontal="center" vertical="center" wrapText="1"/>
      <protection locked="0"/>
    </xf>
    <xf numFmtId="1" fontId="11" fillId="14" borderId="1" xfId="1" applyNumberFormat="1" applyFont="1" applyFill="1" applyBorder="1" applyAlignment="1" applyProtection="1">
      <alignment horizontal="right" vertical="center" wrapText="1"/>
      <protection locked="0"/>
    </xf>
    <xf numFmtId="1" fontId="8" fillId="15" borderId="1" xfId="1" applyNumberFormat="1" applyFont="1" applyFill="1" applyBorder="1" applyAlignment="1" applyProtection="1">
      <alignment horizontal="right" vertical="center" wrapText="1"/>
      <protection locked="0"/>
    </xf>
    <xf numFmtId="165" fontId="8" fillId="0" borderId="1" xfId="0" applyNumberFormat="1" applyFont="1" applyBorder="1" applyAlignment="1">
      <alignment horizontal="right" vertical="center" wrapText="1"/>
    </xf>
    <xf numFmtId="166" fontId="19" fillId="16" borderId="21" xfId="0" applyNumberFormat="1" applyFont="1" applyFill="1" applyBorder="1" applyAlignment="1">
      <alignment horizontal="left" vertical="center" wrapText="1"/>
    </xf>
    <xf numFmtId="165" fontId="10" fillId="4" borderId="5" xfId="1" applyNumberFormat="1" applyFont="1" applyFill="1" applyBorder="1" applyAlignment="1" applyProtection="1">
      <alignment horizontal="right" vertical="center" wrapText="1"/>
      <protection locked="0"/>
    </xf>
    <xf numFmtId="165" fontId="10" fillId="4" borderId="5" xfId="1" applyNumberFormat="1" applyFont="1" applyFill="1" applyBorder="1" applyAlignment="1" applyProtection="1">
      <alignment horizontal="right" vertical="center" wrapText="1"/>
    </xf>
    <xf numFmtId="165" fontId="8" fillId="4" borderId="5" xfId="1" applyNumberFormat="1" applyFont="1" applyFill="1" applyBorder="1" applyAlignment="1" applyProtection="1">
      <alignment horizontal="center" vertical="center" wrapText="1"/>
    </xf>
    <xf numFmtId="165" fontId="10" fillId="4" borderId="5" xfId="0" applyNumberFormat="1" applyFont="1" applyFill="1" applyBorder="1" applyAlignment="1">
      <alignment vertical="center" wrapText="1"/>
    </xf>
    <xf numFmtId="166" fontId="20" fillId="0" borderId="1" xfId="0" applyNumberFormat="1" applyFont="1" applyBorder="1" applyAlignment="1">
      <alignment horizontal="left" wrapText="1"/>
    </xf>
    <xf numFmtId="0" fontId="8" fillId="8" borderId="1" xfId="0" applyFont="1" applyFill="1" applyBorder="1" applyAlignment="1">
      <alignment horizontal="center" vertical="center" wrapText="1"/>
    </xf>
    <xf numFmtId="166" fontId="21" fillId="0" borderId="1" xfId="0" applyNumberFormat="1" applyFont="1" applyBorder="1" applyAlignment="1">
      <alignment horizontal="left" wrapText="1"/>
    </xf>
    <xf numFmtId="0" fontId="18" fillId="16" borderId="1" xfId="0" applyFont="1" applyFill="1" applyBorder="1" applyAlignment="1">
      <alignment horizontal="center" wrapText="1"/>
    </xf>
    <xf numFmtId="0" fontId="18" fillId="16" borderId="1" xfId="0" applyFont="1" applyFill="1" applyBorder="1" applyAlignment="1">
      <alignment wrapText="1"/>
    </xf>
    <xf numFmtId="0" fontId="18" fillId="0" borderId="1" xfId="0" applyFont="1" applyBorder="1" applyAlignment="1">
      <alignment horizontal="center" wrapText="1"/>
    </xf>
    <xf numFmtId="165" fontId="8" fillId="4" borderId="4" xfId="1" applyNumberFormat="1" applyFont="1" applyFill="1" applyBorder="1" applyAlignment="1" applyProtection="1">
      <alignment horizontal="center" vertical="center" wrapText="1"/>
    </xf>
    <xf numFmtId="3" fontId="18" fillId="17" borderId="22" xfId="0" applyNumberFormat="1" applyFont="1" applyFill="1" applyBorder="1" applyAlignment="1">
      <alignment horizontal="center" vertical="center" wrapText="1"/>
    </xf>
    <xf numFmtId="165" fontId="22" fillId="0" borderId="22" xfId="0" applyNumberFormat="1" applyFont="1" applyBorder="1" applyAlignment="1">
      <alignment horizontal="right" vertical="center" wrapText="1"/>
    </xf>
    <xf numFmtId="3" fontId="18" fillId="0" borderId="1" xfId="0" applyNumberFormat="1" applyFont="1" applyBorder="1" applyAlignment="1">
      <alignment horizontal="center" vertical="center" wrapText="1"/>
    </xf>
    <xf numFmtId="0" fontId="13" fillId="0" borderId="24" xfId="0" applyFont="1" applyBorder="1" applyAlignment="1">
      <alignment horizontal="left" vertical="center" wrapText="1"/>
    </xf>
    <xf numFmtId="0" fontId="13" fillId="0" borderId="23" xfId="0" applyFont="1" applyBorder="1" applyAlignment="1">
      <alignment horizontal="center" vertical="center" wrapText="1"/>
    </xf>
    <xf numFmtId="165" fontId="8" fillId="0" borderId="23" xfId="1" applyNumberFormat="1" applyFont="1" applyBorder="1" applyAlignment="1" applyProtection="1">
      <alignment horizontal="center" vertical="center" wrapText="1"/>
    </xf>
    <xf numFmtId="0" fontId="16" fillId="0" borderId="23" xfId="0" applyFont="1" applyBorder="1" applyAlignment="1">
      <alignment horizontal="center" wrapText="1"/>
    </xf>
    <xf numFmtId="0" fontId="12" fillId="10" borderId="23" xfId="0" applyFont="1" applyFill="1" applyBorder="1" applyAlignment="1">
      <alignment horizontal="left" vertical="center" wrapText="1"/>
    </xf>
    <xf numFmtId="165" fontId="12" fillId="10" borderId="23" xfId="1" applyNumberFormat="1" applyFont="1" applyFill="1" applyBorder="1" applyAlignment="1" applyProtection="1">
      <alignment horizontal="center" vertical="center" wrapText="1"/>
    </xf>
    <xf numFmtId="0" fontId="12" fillId="18" borderId="25" xfId="0" applyFont="1" applyFill="1" applyBorder="1" applyAlignment="1">
      <alignment horizontal="left" vertical="center" wrapText="1"/>
    </xf>
    <xf numFmtId="165" fontId="12" fillId="18" borderId="25" xfId="1" applyNumberFormat="1" applyFont="1" applyFill="1" applyBorder="1" applyAlignment="1" applyProtection="1">
      <alignment horizontal="center" vertical="center" wrapText="1"/>
    </xf>
    <xf numFmtId="0" fontId="12" fillId="18" borderId="26" xfId="0" applyFont="1" applyFill="1" applyBorder="1" applyAlignment="1">
      <alignment horizontal="left" vertical="center" wrapText="1"/>
    </xf>
    <xf numFmtId="165" fontId="12" fillId="18" borderId="26" xfId="1" applyNumberFormat="1" applyFont="1" applyFill="1" applyBorder="1" applyAlignment="1" applyProtection="1">
      <alignment horizontal="center" vertical="center" wrapText="1"/>
    </xf>
    <xf numFmtId="0" fontId="12" fillId="18" borderId="27" xfId="0" applyFont="1" applyFill="1" applyBorder="1" applyAlignment="1">
      <alignment horizontal="left" vertical="center" wrapText="1"/>
    </xf>
    <xf numFmtId="165" fontId="12" fillId="18" borderId="27" xfId="1" applyNumberFormat="1" applyFont="1" applyFill="1" applyBorder="1" applyAlignment="1" applyProtection="1">
      <alignment horizontal="center" vertical="center" wrapText="1"/>
    </xf>
    <xf numFmtId="0" fontId="15" fillId="0" borderId="1" xfId="0" applyFont="1" applyBorder="1" applyAlignment="1">
      <alignment horizontal="center" vertical="center"/>
    </xf>
    <xf numFmtId="0" fontId="16" fillId="0" borderId="5" xfId="0" applyFont="1" applyBorder="1" applyAlignment="1">
      <alignment horizontal="center" vertical="center" wrapText="1"/>
    </xf>
    <xf numFmtId="0" fontId="16" fillId="0" borderId="18" xfId="0" applyFont="1" applyBorder="1" applyAlignment="1">
      <alignment horizontal="center" vertical="center" wrapText="1"/>
    </xf>
    <xf numFmtId="0" fontId="15" fillId="0" borderId="5" xfId="0" applyFont="1" applyBorder="1" applyAlignment="1">
      <alignment horizontal="center" vertical="center"/>
    </xf>
    <xf numFmtId="0" fontId="15" fillId="0" borderId="18" xfId="0" applyFont="1" applyBorder="1" applyAlignment="1">
      <alignment horizontal="center" vertical="center"/>
    </xf>
    <xf numFmtId="1" fontId="8" fillId="11" borderId="2" xfId="1" applyNumberFormat="1" applyFont="1" applyFill="1" applyBorder="1" applyAlignment="1" applyProtection="1">
      <alignment vertical="center" wrapText="1"/>
      <protection locked="0"/>
    </xf>
    <xf numFmtId="1" fontId="8" fillId="11" borderId="3" xfId="1" applyNumberFormat="1" applyFont="1" applyFill="1" applyBorder="1" applyAlignment="1" applyProtection="1">
      <alignment vertical="center" wrapText="1"/>
      <protection locked="0"/>
    </xf>
    <xf numFmtId="1" fontId="8" fillId="11" borderId="4" xfId="1" applyNumberFormat="1" applyFont="1" applyFill="1" applyBorder="1" applyAlignment="1" applyProtection="1">
      <alignment vertical="center" wrapText="1"/>
      <protection locked="0"/>
    </xf>
    <xf numFmtId="165" fontId="8" fillId="9" borderId="2" xfId="1" applyNumberFormat="1" applyFont="1" applyFill="1" applyBorder="1" applyAlignment="1" applyProtection="1">
      <alignment horizontal="center" vertical="center" wrapText="1"/>
    </xf>
    <xf numFmtId="165" fontId="8" fillId="9" borderId="3" xfId="1" applyNumberFormat="1" applyFont="1" applyFill="1" applyBorder="1" applyAlignment="1" applyProtection="1">
      <alignment horizontal="center" vertical="center" wrapText="1"/>
    </xf>
    <xf numFmtId="165" fontId="8" fillId="9" borderId="4" xfId="1" applyNumberFormat="1" applyFont="1" applyFill="1" applyBorder="1" applyAlignment="1" applyProtection="1">
      <alignment horizontal="center" vertical="center" wrapText="1"/>
    </xf>
    <xf numFmtId="0" fontId="8" fillId="0" borderId="6" xfId="0" applyFont="1" applyBorder="1" applyAlignment="1">
      <alignment horizontal="left" vertical="center" wrapText="1"/>
    </xf>
    <xf numFmtId="0" fontId="8" fillId="0" borderId="0" xfId="0" applyFont="1" applyAlignment="1">
      <alignment horizontal="left" vertical="center" wrapText="1"/>
    </xf>
    <xf numFmtId="165" fontId="8" fillId="2" borderId="5" xfId="1" applyNumberFormat="1" applyFont="1" applyFill="1" applyBorder="1" applyAlignment="1" applyProtection="1">
      <alignment horizontal="center" vertical="center" wrapText="1"/>
    </xf>
    <xf numFmtId="165" fontId="8" fillId="2" borderId="18" xfId="1" applyNumberFormat="1" applyFont="1" applyFill="1" applyBorder="1" applyAlignment="1" applyProtection="1">
      <alignment horizontal="center" vertical="center" wrapText="1"/>
    </xf>
    <xf numFmtId="166" fontId="14" fillId="0" borderId="3" xfId="0" applyNumberFormat="1" applyFont="1" applyBorder="1" applyAlignment="1">
      <alignment horizontal="center" vertical="center" wrapText="1"/>
    </xf>
    <xf numFmtId="166" fontId="14" fillId="0" borderId="6" xfId="0" applyNumberFormat="1" applyFont="1" applyBorder="1" applyAlignment="1">
      <alignment horizontal="center" vertical="center" wrapText="1"/>
    </xf>
    <xf numFmtId="0" fontId="2" fillId="0" borderId="0" xfId="0"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left" vertical="center"/>
    </xf>
    <xf numFmtId="165" fontId="6" fillId="0" borderId="0" xfId="1" applyNumberFormat="1" applyFont="1" applyAlignment="1" applyProtection="1">
      <alignment vertical="center"/>
    </xf>
    <xf numFmtId="0" fontId="6" fillId="0" borderId="0" xfId="1" applyNumberFormat="1" applyFont="1" applyAlignment="1" applyProtection="1">
      <alignment vertical="center"/>
    </xf>
    <xf numFmtId="49" fontId="6" fillId="0" borderId="0" xfId="1" quotePrefix="1" applyNumberFormat="1" applyFont="1" applyAlignment="1" applyProtection="1">
      <alignment vertical="center"/>
    </xf>
    <xf numFmtId="165" fontId="8" fillId="2" borderId="2" xfId="1" applyNumberFormat="1" applyFont="1" applyFill="1" applyBorder="1" applyAlignment="1" applyProtection="1">
      <alignment horizontal="center" vertical="center" wrapText="1"/>
    </xf>
    <xf numFmtId="165" fontId="8" fillId="2" borderId="4" xfId="1" applyNumberFormat="1" applyFont="1" applyFill="1" applyBorder="1" applyAlignment="1" applyProtection="1">
      <alignment horizontal="center" vertical="center" wrapText="1"/>
    </xf>
    <xf numFmtId="165" fontId="8" fillId="2" borderId="3" xfId="1" applyNumberFormat="1" applyFont="1" applyFill="1" applyBorder="1" applyAlignment="1" applyProtection="1">
      <alignment horizontal="center" vertical="center" wrapText="1"/>
    </xf>
    <xf numFmtId="0" fontId="8" fillId="0" borderId="6" xfId="0" applyFont="1" applyBorder="1" applyAlignment="1" applyProtection="1">
      <alignment horizontal="left" vertical="center" wrapText="1"/>
      <protection locked="0"/>
    </xf>
    <xf numFmtId="0" fontId="8" fillId="0" borderId="0" xfId="0" applyFont="1" applyAlignment="1" applyProtection="1">
      <alignment horizontal="left" vertical="center" wrapText="1"/>
      <protection locked="0"/>
    </xf>
    <xf numFmtId="165" fontId="8" fillId="11" borderId="2" xfId="1" applyNumberFormat="1" applyFont="1" applyFill="1" applyBorder="1" applyAlignment="1" applyProtection="1">
      <alignment horizontal="center" vertical="center" wrapText="1"/>
    </xf>
    <xf numFmtId="165" fontId="8" fillId="11" borderId="3" xfId="1" applyNumberFormat="1" applyFont="1" applyFill="1" applyBorder="1" applyAlignment="1" applyProtection="1">
      <alignment horizontal="center" vertical="center" wrapText="1"/>
    </xf>
    <xf numFmtId="0" fontId="8" fillId="4" borderId="2" xfId="0" applyFont="1" applyFill="1" applyBorder="1" applyAlignment="1">
      <alignment horizontal="left" vertical="center" wrapText="1"/>
    </xf>
    <xf numFmtId="0" fontId="8" fillId="4" borderId="3" xfId="0" applyFont="1" applyFill="1" applyBorder="1" applyAlignment="1">
      <alignment horizontal="left" vertical="center" wrapText="1"/>
    </xf>
    <xf numFmtId="0" fontId="8" fillId="4" borderId="4" xfId="0" applyFont="1" applyFill="1" applyBorder="1" applyAlignment="1">
      <alignment horizontal="left" vertical="center" wrapText="1"/>
    </xf>
    <xf numFmtId="0" fontId="8" fillId="4" borderId="1" xfId="0" applyFont="1" applyFill="1" applyBorder="1" applyAlignment="1">
      <alignment horizontal="left" vertical="center" wrapText="1"/>
    </xf>
    <xf numFmtId="165" fontId="8" fillId="3" borderId="2" xfId="1" applyNumberFormat="1" applyFont="1" applyFill="1" applyBorder="1" applyAlignment="1" applyProtection="1">
      <alignment horizontal="center" vertical="center" wrapText="1"/>
    </xf>
    <xf numFmtId="165" fontId="8" fillId="3" borderId="3" xfId="1" applyNumberFormat="1" applyFont="1" applyFill="1" applyBorder="1" applyAlignment="1" applyProtection="1">
      <alignment horizontal="center" vertical="center" wrapText="1"/>
    </xf>
    <xf numFmtId="165" fontId="8" fillId="3" borderId="4" xfId="1" applyNumberFormat="1" applyFont="1" applyFill="1" applyBorder="1" applyAlignment="1" applyProtection="1">
      <alignment horizontal="center" vertical="center" wrapText="1"/>
    </xf>
    <xf numFmtId="165" fontId="8" fillId="10" borderId="2" xfId="1" applyNumberFormat="1" applyFont="1" applyFill="1" applyBorder="1" applyAlignment="1" applyProtection="1">
      <alignment horizontal="center" vertical="center" wrapText="1"/>
    </xf>
    <xf numFmtId="165" fontId="8" fillId="10" borderId="4" xfId="1" applyNumberFormat="1" applyFont="1" applyFill="1" applyBorder="1" applyAlignment="1" applyProtection="1">
      <alignment horizontal="center" vertical="center" wrapText="1"/>
    </xf>
    <xf numFmtId="0" fontId="10" fillId="9" borderId="0" xfId="0" applyFont="1" applyFill="1" applyAlignment="1" applyProtection="1">
      <alignment horizontal="center" vertical="center" wrapText="1"/>
      <protection locked="0"/>
    </xf>
  </cellXfs>
  <cellStyles count="3">
    <cellStyle name="Comma" xfId="1" builtinId="3"/>
    <cellStyle name="Normal" xfId="0" builtinId="0"/>
    <cellStyle name="Percent" xfId="2" builtinId="5"/>
  </cellStyles>
  <dxfs count="0"/>
  <tableStyles count="0" defaultTableStyle="TableStyleMedium2" defaultPivotStyle="PivotStyleMedium9"/>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12</xdr:col>
      <xdr:colOff>33866</xdr:colOff>
      <xdr:row>0</xdr:row>
      <xdr:rowOff>177800</xdr:rowOff>
    </xdr:from>
    <xdr:to>
      <xdr:col>13</xdr:col>
      <xdr:colOff>611188</xdr:colOff>
      <xdr:row>2</xdr:row>
      <xdr:rowOff>220769</xdr:rowOff>
    </xdr:to>
    <xdr:pic>
      <xdr:nvPicPr>
        <xdr:cNvPr id="6" name="Picture 5">
          <a:extLst>
            <a:ext uri="{FF2B5EF4-FFF2-40B4-BE49-F238E27FC236}">
              <a16:creationId xmlns:a16="http://schemas.microsoft.com/office/drawing/2014/main" id="{6A796899-BB7C-46EF-9125-452D429AEF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36666" y="177800"/>
          <a:ext cx="1229255" cy="661036"/>
        </a:xfrm>
        <a:prstGeom prst="rect">
          <a:avLst/>
        </a:prstGeom>
        <a:noFill/>
        <a:ln>
          <a:noFill/>
        </a:ln>
      </xdr:spPr>
    </xdr:pic>
    <xdr:clientData/>
  </xdr:twoCellAnchor>
  <xdr:twoCellAnchor editAs="oneCell">
    <xdr:from>
      <xdr:col>12</xdr:col>
      <xdr:colOff>43921</xdr:colOff>
      <xdr:row>5</xdr:row>
      <xdr:rowOff>141393</xdr:rowOff>
    </xdr:from>
    <xdr:to>
      <xdr:col>13</xdr:col>
      <xdr:colOff>649288</xdr:colOff>
      <xdr:row>8</xdr:row>
      <xdr:rowOff>129793</xdr:rowOff>
    </xdr:to>
    <xdr:pic>
      <xdr:nvPicPr>
        <xdr:cNvPr id="8" name="Picture 7">
          <a:extLst>
            <a:ext uri="{FF2B5EF4-FFF2-40B4-BE49-F238E27FC236}">
              <a16:creationId xmlns:a16="http://schemas.microsoft.com/office/drawing/2014/main" id="{8392475C-96CE-4434-8AC8-998CAABC0D4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46721" y="1648460"/>
          <a:ext cx="1257300" cy="767333"/>
        </a:xfrm>
        <a:prstGeom prst="rect">
          <a:avLst/>
        </a:prstGeom>
        <a:ln>
          <a:noFill/>
        </a:ln>
      </xdr:spPr>
    </xdr:pic>
    <xdr:clientData/>
  </xdr:twoCellAnchor>
  <xdr:twoCellAnchor editAs="oneCell">
    <xdr:from>
      <xdr:col>11</xdr:col>
      <xdr:colOff>579120</xdr:colOff>
      <xdr:row>2</xdr:row>
      <xdr:rowOff>182880</xdr:rowOff>
    </xdr:from>
    <xdr:to>
      <xdr:col>14</xdr:col>
      <xdr:colOff>122351</xdr:colOff>
      <xdr:row>5</xdr:row>
      <xdr:rowOff>107129</xdr:rowOff>
    </xdr:to>
    <xdr:pic>
      <xdr:nvPicPr>
        <xdr:cNvPr id="2" name="Picture 1">
          <a:extLst>
            <a:ext uri="{FF2B5EF4-FFF2-40B4-BE49-F238E27FC236}">
              <a16:creationId xmlns:a16="http://schemas.microsoft.com/office/drawing/2014/main" id="{6177F908-8A0C-4D5B-8D24-49C2444088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08820" y="800100"/>
          <a:ext cx="1562531" cy="815789"/>
        </a:xfrm>
        <a:prstGeom prst="rect">
          <a:avLst/>
        </a:prstGeom>
        <a:ln>
          <a:noFill/>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7620</xdr:colOff>
      <xdr:row>0</xdr:row>
      <xdr:rowOff>190500</xdr:rowOff>
    </xdr:from>
    <xdr:to>
      <xdr:col>13</xdr:col>
      <xdr:colOff>581555</xdr:colOff>
      <xdr:row>2</xdr:row>
      <xdr:rowOff>234316</xdr:rowOff>
    </xdr:to>
    <xdr:pic>
      <xdr:nvPicPr>
        <xdr:cNvPr id="2" name="Picture 1">
          <a:extLst>
            <a:ext uri="{FF2B5EF4-FFF2-40B4-BE49-F238E27FC236}">
              <a16:creationId xmlns:a16="http://schemas.microsoft.com/office/drawing/2014/main" id="{76612749-1DDA-4CF2-8BA7-5C0EA8DA1276}"/>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92640" y="190500"/>
          <a:ext cx="1229255" cy="661036"/>
        </a:xfrm>
        <a:prstGeom prst="rect">
          <a:avLst/>
        </a:prstGeom>
        <a:noFill/>
        <a:ln>
          <a:noFill/>
        </a:ln>
      </xdr:spPr>
    </xdr:pic>
    <xdr:clientData/>
  </xdr:twoCellAnchor>
  <xdr:twoCellAnchor editAs="oneCell">
    <xdr:from>
      <xdr:col>12</xdr:col>
      <xdr:colOff>17675</xdr:colOff>
      <xdr:row>5</xdr:row>
      <xdr:rowOff>152400</xdr:rowOff>
    </xdr:from>
    <xdr:to>
      <xdr:col>13</xdr:col>
      <xdr:colOff>619655</xdr:colOff>
      <xdr:row>8</xdr:row>
      <xdr:rowOff>142493</xdr:rowOff>
    </xdr:to>
    <xdr:pic>
      <xdr:nvPicPr>
        <xdr:cNvPr id="4" name="Picture 3">
          <a:extLst>
            <a:ext uri="{FF2B5EF4-FFF2-40B4-BE49-F238E27FC236}">
              <a16:creationId xmlns:a16="http://schemas.microsoft.com/office/drawing/2014/main" id="{3D12A5C6-4936-41B8-9306-8B3FEE1B4A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02695" y="1661160"/>
          <a:ext cx="1257300" cy="767333"/>
        </a:xfrm>
        <a:prstGeom prst="rect">
          <a:avLst/>
        </a:prstGeom>
        <a:ln>
          <a:noFill/>
        </a:ln>
      </xdr:spPr>
    </xdr:pic>
    <xdr:clientData/>
  </xdr:twoCellAnchor>
  <xdr:twoCellAnchor editAs="oneCell">
    <xdr:from>
      <xdr:col>11</xdr:col>
      <xdr:colOff>541020</xdr:colOff>
      <xdr:row>2</xdr:row>
      <xdr:rowOff>144780</xdr:rowOff>
    </xdr:from>
    <xdr:to>
      <xdr:col>14</xdr:col>
      <xdr:colOff>84251</xdr:colOff>
      <xdr:row>5</xdr:row>
      <xdr:rowOff>69029</xdr:rowOff>
    </xdr:to>
    <xdr:pic>
      <xdr:nvPicPr>
        <xdr:cNvPr id="3" name="Picture 2">
          <a:extLst>
            <a:ext uri="{FF2B5EF4-FFF2-40B4-BE49-F238E27FC236}">
              <a16:creationId xmlns:a16="http://schemas.microsoft.com/office/drawing/2014/main" id="{969E4280-3B21-4C82-B067-7960805709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70720" y="762000"/>
          <a:ext cx="1562531" cy="815789"/>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12</xdr:col>
      <xdr:colOff>66145</xdr:colOff>
      <xdr:row>0</xdr:row>
      <xdr:rowOff>175260</xdr:rowOff>
    </xdr:from>
    <xdr:to>
      <xdr:col>13</xdr:col>
      <xdr:colOff>640080</xdr:colOff>
      <xdr:row>2</xdr:row>
      <xdr:rowOff>219076</xdr:rowOff>
    </xdr:to>
    <xdr:pic>
      <xdr:nvPicPr>
        <xdr:cNvPr id="8" name="Picture 7">
          <a:extLst>
            <a:ext uri="{FF2B5EF4-FFF2-40B4-BE49-F238E27FC236}">
              <a16:creationId xmlns:a16="http://schemas.microsoft.com/office/drawing/2014/main" id="{00000000-0008-0000-0B00-000008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51165" y="175260"/>
          <a:ext cx="1229255" cy="661036"/>
        </a:xfrm>
        <a:prstGeom prst="rect">
          <a:avLst/>
        </a:prstGeom>
        <a:noFill/>
        <a:ln>
          <a:noFill/>
        </a:ln>
      </xdr:spPr>
    </xdr:pic>
    <xdr:clientData/>
  </xdr:twoCellAnchor>
  <xdr:twoCellAnchor editAs="oneCell">
    <xdr:from>
      <xdr:col>12</xdr:col>
      <xdr:colOff>76200</xdr:colOff>
      <xdr:row>5</xdr:row>
      <xdr:rowOff>137160</xdr:rowOff>
    </xdr:from>
    <xdr:to>
      <xdr:col>13</xdr:col>
      <xdr:colOff>678180</xdr:colOff>
      <xdr:row>8</xdr:row>
      <xdr:rowOff>127253</xdr:rowOff>
    </xdr:to>
    <xdr:pic>
      <xdr:nvPicPr>
        <xdr:cNvPr id="3" name="Picture 2">
          <a:extLst>
            <a:ext uri="{FF2B5EF4-FFF2-40B4-BE49-F238E27FC236}">
              <a16:creationId xmlns:a16="http://schemas.microsoft.com/office/drawing/2014/main" id="{62D2087F-B36B-4C23-BB12-3A4D3B2891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61220" y="1645920"/>
          <a:ext cx="1257300" cy="767333"/>
        </a:xfrm>
        <a:prstGeom prst="rect">
          <a:avLst/>
        </a:prstGeom>
        <a:ln>
          <a:noFill/>
        </a:ln>
      </xdr:spPr>
    </xdr:pic>
    <xdr:clientData/>
  </xdr:twoCellAnchor>
  <xdr:twoCellAnchor editAs="oneCell">
    <xdr:from>
      <xdr:col>11</xdr:col>
      <xdr:colOff>495300</xdr:colOff>
      <xdr:row>2</xdr:row>
      <xdr:rowOff>198120</xdr:rowOff>
    </xdr:from>
    <xdr:to>
      <xdr:col>14</xdr:col>
      <xdr:colOff>38531</xdr:colOff>
      <xdr:row>5</xdr:row>
      <xdr:rowOff>122369</xdr:rowOff>
    </xdr:to>
    <xdr:pic>
      <xdr:nvPicPr>
        <xdr:cNvPr id="2" name="Picture 1">
          <a:extLst>
            <a:ext uri="{FF2B5EF4-FFF2-40B4-BE49-F238E27FC236}">
              <a16:creationId xmlns:a16="http://schemas.microsoft.com/office/drawing/2014/main" id="{D5BC00BB-D60B-4CDF-9B12-16FF358E094C}"/>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25000" y="815340"/>
          <a:ext cx="1562531" cy="815789"/>
        </a:xfrm>
        <a:prstGeom prst="rect">
          <a:avLst/>
        </a:prstGeom>
        <a:ln>
          <a:noFill/>
        </a:ln>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12</xdr:col>
      <xdr:colOff>7620</xdr:colOff>
      <xdr:row>0</xdr:row>
      <xdr:rowOff>182880</xdr:rowOff>
    </xdr:from>
    <xdr:to>
      <xdr:col>13</xdr:col>
      <xdr:colOff>581555</xdr:colOff>
      <xdr:row>2</xdr:row>
      <xdr:rowOff>226696</xdr:rowOff>
    </xdr:to>
    <xdr:pic>
      <xdr:nvPicPr>
        <xdr:cNvPr id="5" name="Picture 4">
          <a:extLst>
            <a:ext uri="{FF2B5EF4-FFF2-40B4-BE49-F238E27FC236}">
              <a16:creationId xmlns:a16="http://schemas.microsoft.com/office/drawing/2014/main" id="{E50AEF93-4BDF-42CA-B591-E0AE6BA8ED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92640" y="182880"/>
          <a:ext cx="1229255" cy="661036"/>
        </a:xfrm>
        <a:prstGeom prst="rect">
          <a:avLst/>
        </a:prstGeom>
        <a:noFill/>
        <a:ln>
          <a:noFill/>
        </a:ln>
      </xdr:spPr>
    </xdr:pic>
    <xdr:clientData/>
  </xdr:twoCellAnchor>
  <xdr:twoCellAnchor editAs="oneCell">
    <xdr:from>
      <xdr:col>12</xdr:col>
      <xdr:colOff>32915</xdr:colOff>
      <xdr:row>5</xdr:row>
      <xdr:rowOff>167640</xdr:rowOff>
    </xdr:from>
    <xdr:to>
      <xdr:col>13</xdr:col>
      <xdr:colOff>634895</xdr:colOff>
      <xdr:row>8</xdr:row>
      <xdr:rowOff>157733</xdr:rowOff>
    </xdr:to>
    <xdr:pic>
      <xdr:nvPicPr>
        <xdr:cNvPr id="7" name="Picture 6">
          <a:extLst>
            <a:ext uri="{FF2B5EF4-FFF2-40B4-BE49-F238E27FC236}">
              <a16:creationId xmlns:a16="http://schemas.microsoft.com/office/drawing/2014/main" id="{41E610D4-F449-4EEE-9CBF-6FBD6CB6E0B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7935" y="1676400"/>
          <a:ext cx="1257300" cy="767333"/>
        </a:xfrm>
        <a:prstGeom prst="rect">
          <a:avLst/>
        </a:prstGeom>
        <a:ln>
          <a:noFill/>
        </a:ln>
      </xdr:spPr>
    </xdr:pic>
    <xdr:clientData/>
  </xdr:twoCellAnchor>
  <xdr:twoCellAnchor editAs="oneCell">
    <xdr:from>
      <xdr:col>11</xdr:col>
      <xdr:colOff>541020</xdr:colOff>
      <xdr:row>2</xdr:row>
      <xdr:rowOff>190500</xdr:rowOff>
    </xdr:from>
    <xdr:to>
      <xdr:col>14</xdr:col>
      <xdr:colOff>84251</xdr:colOff>
      <xdr:row>5</xdr:row>
      <xdr:rowOff>114749</xdr:rowOff>
    </xdr:to>
    <xdr:pic>
      <xdr:nvPicPr>
        <xdr:cNvPr id="2" name="Picture 1">
          <a:extLst>
            <a:ext uri="{FF2B5EF4-FFF2-40B4-BE49-F238E27FC236}">
              <a16:creationId xmlns:a16="http://schemas.microsoft.com/office/drawing/2014/main" id="{9336F107-B031-4083-9555-F605415EB48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70720" y="807720"/>
          <a:ext cx="1562531" cy="815789"/>
        </a:xfrm>
        <a:prstGeom prst="rect">
          <a:avLst/>
        </a:prstGeom>
        <a:ln>
          <a:no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638174</xdr:colOff>
      <xdr:row>2</xdr:row>
      <xdr:rowOff>0</xdr:rowOff>
    </xdr:from>
    <xdr:to>
      <xdr:col>13</xdr:col>
      <xdr:colOff>256031</xdr:colOff>
      <xdr:row>4</xdr:row>
      <xdr:rowOff>36576</xdr:rowOff>
    </xdr:to>
    <xdr:pic>
      <xdr:nvPicPr>
        <xdr:cNvPr id="2" name="Picture 1">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410699" y="628650"/>
          <a:ext cx="894207" cy="62712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15240</xdr:colOff>
      <xdr:row>0</xdr:row>
      <xdr:rowOff>182880</xdr:rowOff>
    </xdr:from>
    <xdr:to>
      <xdr:col>13</xdr:col>
      <xdr:colOff>589175</xdr:colOff>
      <xdr:row>2</xdr:row>
      <xdr:rowOff>226696</xdr:rowOff>
    </xdr:to>
    <xdr:pic>
      <xdr:nvPicPr>
        <xdr:cNvPr id="2" name="Picture 1">
          <a:extLst>
            <a:ext uri="{FF2B5EF4-FFF2-40B4-BE49-F238E27FC236}">
              <a16:creationId xmlns:a16="http://schemas.microsoft.com/office/drawing/2014/main" id="{E1C6B9C7-3159-484D-BCF0-047AC86E7F8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0260" y="182880"/>
          <a:ext cx="1229255" cy="661036"/>
        </a:xfrm>
        <a:prstGeom prst="rect">
          <a:avLst/>
        </a:prstGeom>
        <a:noFill/>
        <a:ln>
          <a:noFill/>
        </a:ln>
      </xdr:spPr>
    </xdr:pic>
    <xdr:clientData/>
  </xdr:twoCellAnchor>
  <xdr:twoCellAnchor editAs="oneCell">
    <xdr:from>
      <xdr:col>12</xdr:col>
      <xdr:colOff>25295</xdr:colOff>
      <xdr:row>5</xdr:row>
      <xdr:rowOff>144780</xdr:rowOff>
    </xdr:from>
    <xdr:to>
      <xdr:col>13</xdr:col>
      <xdr:colOff>627275</xdr:colOff>
      <xdr:row>8</xdr:row>
      <xdr:rowOff>134873</xdr:rowOff>
    </xdr:to>
    <xdr:pic>
      <xdr:nvPicPr>
        <xdr:cNvPr id="4" name="Picture 3">
          <a:extLst>
            <a:ext uri="{FF2B5EF4-FFF2-40B4-BE49-F238E27FC236}">
              <a16:creationId xmlns:a16="http://schemas.microsoft.com/office/drawing/2014/main" id="{D0CA131A-BC2C-4315-A7F5-E1947DAD29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0315" y="1653540"/>
          <a:ext cx="1257300" cy="767333"/>
        </a:xfrm>
        <a:prstGeom prst="rect">
          <a:avLst/>
        </a:prstGeom>
        <a:ln>
          <a:noFill/>
        </a:ln>
      </xdr:spPr>
    </xdr:pic>
    <xdr:clientData/>
  </xdr:twoCellAnchor>
  <xdr:twoCellAnchor editAs="oneCell">
    <xdr:from>
      <xdr:col>11</xdr:col>
      <xdr:colOff>571500</xdr:colOff>
      <xdr:row>2</xdr:row>
      <xdr:rowOff>175260</xdr:rowOff>
    </xdr:from>
    <xdr:to>
      <xdr:col>14</xdr:col>
      <xdr:colOff>114731</xdr:colOff>
      <xdr:row>5</xdr:row>
      <xdr:rowOff>99509</xdr:rowOff>
    </xdr:to>
    <xdr:pic>
      <xdr:nvPicPr>
        <xdr:cNvPr id="3" name="Picture 2">
          <a:extLst>
            <a:ext uri="{FF2B5EF4-FFF2-40B4-BE49-F238E27FC236}">
              <a16:creationId xmlns:a16="http://schemas.microsoft.com/office/drawing/2014/main" id="{73D7AF56-A739-4E0C-A31B-19C8F25B226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01200" y="792480"/>
          <a:ext cx="1562531" cy="815789"/>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7620</xdr:colOff>
      <xdr:row>0</xdr:row>
      <xdr:rowOff>175260</xdr:rowOff>
    </xdr:from>
    <xdr:to>
      <xdr:col>13</xdr:col>
      <xdr:colOff>581555</xdr:colOff>
      <xdr:row>2</xdr:row>
      <xdr:rowOff>219076</xdr:rowOff>
    </xdr:to>
    <xdr:pic>
      <xdr:nvPicPr>
        <xdr:cNvPr id="2" name="Picture 1">
          <a:extLst>
            <a:ext uri="{FF2B5EF4-FFF2-40B4-BE49-F238E27FC236}">
              <a16:creationId xmlns:a16="http://schemas.microsoft.com/office/drawing/2014/main" id="{D0CF1DB0-A110-4D39-B6CA-FDDE10321F2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92640" y="175260"/>
          <a:ext cx="1229255" cy="661036"/>
        </a:xfrm>
        <a:prstGeom prst="rect">
          <a:avLst/>
        </a:prstGeom>
        <a:noFill/>
        <a:ln>
          <a:noFill/>
        </a:ln>
      </xdr:spPr>
    </xdr:pic>
    <xdr:clientData/>
  </xdr:twoCellAnchor>
  <xdr:twoCellAnchor editAs="oneCell">
    <xdr:from>
      <xdr:col>12</xdr:col>
      <xdr:colOff>17675</xdr:colOff>
      <xdr:row>5</xdr:row>
      <xdr:rowOff>137160</xdr:rowOff>
    </xdr:from>
    <xdr:to>
      <xdr:col>13</xdr:col>
      <xdr:colOff>619655</xdr:colOff>
      <xdr:row>8</xdr:row>
      <xdr:rowOff>127253</xdr:rowOff>
    </xdr:to>
    <xdr:pic>
      <xdr:nvPicPr>
        <xdr:cNvPr id="4" name="Picture 3">
          <a:extLst>
            <a:ext uri="{FF2B5EF4-FFF2-40B4-BE49-F238E27FC236}">
              <a16:creationId xmlns:a16="http://schemas.microsoft.com/office/drawing/2014/main" id="{89E77B32-28F1-4474-A1EF-18602D802FF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02695" y="1645920"/>
          <a:ext cx="1257300" cy="767333"/>
        </a:xfrm>
        <a:prstGeom prst="rect">
          <a:avLst/>
        </a:prstGeom>
        <a:ln>
          <a:noFill/>
        </a:ln>
      </xdr:spPr>
    </xdr:pic>
    <xdr:clientData/>
  </xdr:twoCellAnchor>
  <xdr:twoCellAnchor editAs="oneCell">
    <xdr:from>
      <xdr:col>11</xdr:col>
      <xdr:colOff>533400</xdr:colOff>
      <xdr:row>2</xdr:row>
      <xdr:rowOff>175260</xdr:rowOff>
    </xdr:from>
    <xdr:to>
      <xdr:col>14</xdr:col>
      <xdr:colOff>76631</xdr:colOff>
      <xdr:row>5</xdr:row>
      <xdr:rowOff>99509</xdr:rowOff>
    </xdr:to>
    <xdr:pic>
      <xdr:nvPicPr>
        <xdr:cNvPr id="3" name="Picture 2">
          <a:extLst>
            <a:ext uri="{FF2B5EF4-FFF2-40B4-BE49-F238E27FC236}">
              <a16:creationId xmlns:a16="http://schemas.microsoft.com/office/drawing/2014/main" id="{B26B12EF-4BDF-45C6-AE83-1B7C7E5E66F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63100" y="792480"/>
          <a:ext cx="1562531" cy="81578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38100</xdr:colOff>
      <xdr:row>0</xdr:row>
      <xdr:rowOff>198120</xdr:rowOff>
    </xdr:from>
    <xdr:to>
      <xdr:col>13</xdr:col>
      <xdr:colOff>612035</xdr:colOff>
      <xdr:row>2</xdr:row>
      <xdr:rowOff>241936</xdr:rowOff>
    </xdr:to>
    <xdr:pic>
      <xdr:nvPicPr>
        <xdr:cNvPr id="2" name="Picture 1">
          <a:extLst>
            <a:ext uri="{FF2B5EF4-FFF2-40B4-BE49-F238E27FC236}">
              <a16:creationId xmlns:a16="http://schemas.microsoft.com/office/drawing/2014/main" id="{705851DE-3D33-4C76-AC39-206B76E056F2}"/>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3120" y="198120"/>
          <a:ext cx="1229255" cy="661036"/>
        </a:xfrm>
        <a:prstGeom prst="rect">
          <a:avLst/>
        </a:prstGeom>
        <a:noFill/>
        <a:ln>
          <a:noFill/>
        </a:ln>
      </xdr:spPr>
    </xdr:pic>
    <xdr:clientData/>
  </xdr:twoCellAnchor>
  <xdr:twoCellAnchor editAs="oneCell">
    <xdr:from>
      <xdr:col>12</xdr:col>
      <xdr:colOff>48155</xdr:colOff>
      <xdr:row>5</xdr:row>
      <xdr:rowOff>160020</xdr:rowOff>
    </xdr:from>
    <xdr:to>
      <xdr:col>13</xdr:col>
      <xdr:colOff>650135</xdr:colOff>
      <xdr:row>8</xdr:row>
      <xdr:rowOff>150113</xdr:rowOff>
    </xdr:to>
    <xdr:pic>
      <xdr:nvPicPr>
        <xdr:cNvPr id="4" name="Picture 3">
          <a:extLst>
            <a:ext uri="{FF2B5EF4-FFF2-40B4-BE49-F238E27FC236}">
              <a16:creationId xmlns:a16="http://schemas.microsoft.com/office/drawing/2014/main" id="{2C574EE7-0559-4231-9C32-7072B30541A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33175" y="1668780"/>
          <a:ext cx="1257300" cy="767333"/>
        </a:xfrm>
        <a:prstGeom prst="rect">
          <a:avLst/>
        </a:prstGeom>
        <a:ln>
          <a:noFill/>
        </a:ln>
      </xdr:spPr>
    </xdr:pic>
    <xdr:clientData/>
  </xdr:twoCellAnchor>
  <xdr:twoCellAnchor editAs="oneCell">
    <xdr:from>
      <xdr:col>11</xdr:col>
      <xdr:colOff>533400</xdr:colOff>
      <xdr:row>2</xdr:row>
      <xdr:rowOff>167640</xdr:rowOff>
    </xdr:from>
    <xdr:to>
      <xdr:col>14</xdr:col>
      <xdr:colOff>76631</xdr:colOff>
      <xdr:row>5</xdr:row>
      <xdr:rowOff>91889</xdr:rowOff>
    </xdr:to>
    <xdr:pic>
      <xdr:nvPicPr>
        <xdr:cNvPr id="3" name="Picture 2">
          <a:extLst>
            <a:ext uri="{FF2B5EF4-FFF2-40B4-BE49-F238E27FC236}">
              <a16:creationId xmlns:a16="http://schemas.microsoft.com/office/drawing/2014/main" id="{EA072AC0-D935-49EA-8ECB-882C6BAEE84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63100" y="784860"/>
          <a:ext cx="1562531" cy="815789"/>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22860</xdr:colOff>
      <xdr:row>0</xdr:row>
      <xdr:rowOff>167640</xdr:rowOff>
    </xdr:from>
    <xdr:to>
      <xdr:col>13</xdr:col>
      <xdr:colOff>596795</xdr:colOff>
      <xdr:row>2</xdr:row>
      <xdr:rowOff>211456</xdr:rowOff>
    </xdr:to>
    <xdr:pic>
      <xdr:nvPicPr>
        <xdr:cNvPr id="2" name="Picture 1">
          <a:extLst>
            <a:ext uri="{FF2B5EF4-FFF2-40B4-BE49-F238E27FC236}">
              <a16:creationId xmlns:a16="http://schemas.microsoft.com/office/drawing/2014/main" id="{821BEA55-763F-48E7-8EC1-EA704A478BB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7880" y="167640"/>
          <a:ext cx="1229255" cy="661036"/>
        </a:xfrm>
        <a:prstGeom prst="rect">
          <a:avLst/>
        </a:prstGeom>
        <a:noFill/>
        <a:ln>
          <a:noFill/>
        </a:ln>
      </xdr:spPr>
    </xdr:pic>
    <xdr:clientData/>
  </xdr:twoCellAnchor>
  <xdr:twoCellAnchor editAs="oneCell">
    <xdr:from>
      <xdr:col>12</xdr:col>
      <xdr:colOff>32915</xdr:colOff>
      <xdr:row>5</xdr:row>
      <xdr:rowOff>129540</xdr:rowOff>
    </xdr:from>
    <xdr:to>
      <xdr:col>13</xdr:col>
      <xdr:colOff>634895</xdr:colOff>
      <xdr:row>8</xdr:row>
      <xdr:rowOff>119633</xdr:rowOff>
    </xdr:to>
    <xdr:pic>
      <xdr:nvPicPr>
        <xdr:cNvPr id="4" name="Picture 3">
          <a:extLst>
            <a:ext uri="{FF2B5EF4-FFF2-40B4-BE49-F238E27FC236}">
              <a16:creationId xmlns:a16="http://schemas.microsoft.com/office/drawing/2014/main" id="{94196069-C520-438D-8408-49856403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7935" y="1638300"/>
          <a:ext cx="1257300" cy="767333"/>
        </a:xfrm>
        <a:prstGeom prst="rect">
          <a:avLst/>
        </a:prstGeom>
        <a:ln>
          <a:noFill/>
        </a:ln>
      </xdr:spPr>
    </xdr:pic>
    <xdr:clientData/>
  </xdr:twoCellAnchor>
  <xdr:twoCellAnchor editAs="oneCell">
    <xdr:from>
      <xdr:col>11</xdr:col>
      <xdr:colOff>528917</xdr:colOff>
      <xdr:row>2</xdr:row>
      <xdr:rowOff>206187</xdr:rowOff>
    </xdr:from>
    <xdr:to>
      <xdr:col>14</xdr:col>
      <xdr:colOff>74390</xdr:colOff>
      <xdr:row>5</xdr:row>
      <xdr:rowOff>134470</xdr:rowOff>
    </xdr:to>
    <xdr:pic>
      <xdr:nvPicPr>
        <xdr:cNvPr id="3" name="Picture 2">
          <a:extLst>
            <a:ext uri="{FF2B5EF4-FFF2-40B4-BE49-F238E27FC236}">
              <a16:creationId xmlns:a16="http://schemas.microsoft.com/office/drawing/2014/main" id="{FBFA3B8C-3436-474C-967B-1920081263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65341" y="824752"/>
          <a:ext cx="1562531" cy="815789"/>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38100</xdr:colOff>
      <xdr:row>0</xdr:row>
      <xdr:rowOff>175260</xdr:rowOff>
    </xdr:from>
    <xdr:to>
      <xdr:col>13</xdr:col>
      <xdr:colOff>612035</xdr:colOff>
      <xdr:row>2</xdr:row>
      <xdr:rowOff>219076</xdr:rowOff>
    </xdr:to>
    <xdr:pic>
      <xdr:nvPicPr>
        <xdr:cNvPr id="2" name="Picture 1">
          <a:extLst>
            <a:ext uri="{FF2B5EF4-FFF2-40B4-BE49-F238E27FC236}">
              <a16:creationId xmlns:a16="http://schemas.microsoft.com/office/drawing/2014/main" id="{3F3FB3ED-8AC8-4923-9F93-F66F59FE228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3120" y="175260"/>
          <a:ext cx="1229255" cy="661036"/>
        </a:xfrm>
        <a:prstGeom prst="rect">
          <a:avLst/>
        </a:prstGeom>
        <a:noFill/>
        <a:ln>
          <a:noFill/>
        </a:ln>
      </xdr:spPr>
    </xdr:pic>
    <xdr:clientData/>
  </xdr:twoCellAnchor>
  <xdr:twoCellAnchor editAs="oneCell">
    <xdr:from>
      <xdr:col>12</xdr:col>
      <xdr:colOff>48155</xdr:colOff>
      <xdr:row>5</xdr:row>
      <xdr:rowOff>137160</xdr:rowOff>
    </xdr:from>
    <xdr:to>
      <xdr:col>13</xdr:col>
      <xdr:colOff>650135</xdr:colOff>
      <xdr:row>8</xdr:row>
      <xdr:rowOff>127253</xdr:rowOff>
    </xdr:to>
    <xdr:pic>
      <xdr:nvPicPr>
        <xdr:cNvPr id="4" name="Picture 3">
          <a:extLst>
            <a:ext uri="{FF2B5EF4-FFF2-40B4-BE49-F238E27FC236}">
              <a16:creationId xmlns:a16="http://schemas.microsoft.com/office/drawing/2014/main" id="{9189FF25-5FFD-4A32-8F54-FEEB91E3A79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33175" y="1645920"/>
          <a:ext cx="1257300" cy="767333"/>
        </a:xfrm>
        <a:prstGeom prst="rect">
          <a:avLst/>
        </a:prstGeom>
        <a:ln>
          <a:noFill/>
        </a:ln>
      </xdr:spPr>
    </xdr:pic>
    <xdr:clientData/>
  </xdr:twoCellAnchor>
  <xdr:twoCellAnchor editAs="oneCell">
    <xdr:from>
      <xdr:col>11</xdr:col>
      <xdr:colOff>563880</xdr:colOff>
      <xdr:row>2</xdr:row>
      <xdr:rowOff>182880</xdr:rowOff>
    </xdr:from>
    <xdr:to>
      <xdr:col>14</xdr:col>
      <xdr:colOff>107111</xdr:colOff>
      <xdr:row>5</xdr:row>
      <xdr:rowOff>107129</xdr:rowOff>
    </xdr:to>
    <xdr:pic>
      <xdr:nvPicPr>
        <xdr:cNvPr id="3" name="Picture 2">
          <a:extLst>
            <a:ext uri="{FF2B5EF4-FFF2-40B4-BE49-F238E27FC236}">
              <a16:creationId xmlns:a16="http://schemas.microsoft.com/office/drawing/2014/main" id="{175B4A65-FEFD-4B1E-8588-8193FED9BC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93580" y="800100"/>
          <a:ext cx="1562531" cy="815789"/>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38100</xdr:colOff>
      <xdr:row>0</xdr:row>
      <xdr:rowOff>137160</xdr:rowOff>
    </xdr:from>
    <xdr:to>
      <xdr:col>13</xdr:col>
      <xdr:colOff>612035</xdr:colOff>
      <xdr:row>2</xdr:row>
      <xdr:rowOff>180976</xdr:rowOff>
    </xdr:to>
    <xdr:pic>
      <xdr:nvPicPr>
        <xdr:cNvPr id="5" name="Picture 4">
          <a:extLst>
            <a:ext uri="{FF2B5EF4-FFF2-40B4-BE49-F238E27FC236}">
              <a16:creationId xmlns:a16="http://schemas.microsoft.com/office/drawing/2014/main" id="{B76B13EE-86EA-41C9-82E2-E4D471DEB20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23120" y="137160"/>
          <a:ext cx="1229255" cy="661036"/>
        </a:xfrm>
        <a:prstGeom prst="rect">
          <a:avLst/>
        </a:prstGeom>
        <a:noFill/>
        <a:ln>
          <a:noFill/>
        </a:ln>
      </xdr:spPr>
    </xdr:pic>
    <xdr:clientData/>
  </xdr:twoCellAnchor>
  <xdr:twoCellAnchor editAs="oneCell">
    <xdr:from>
      <xdr:col>12</xdr:col>
      <xdr:colOff>48155</xdr:colOff>
      <xdr:row>5</xdr:row>
      <xdr:rowOff>99060</xdr:rowOff>
    </xdr:from>
    <xdr:to>
      <xdr:col>13</xdr:col>
      <xdr:colOff>650135</xdr:colOff>
      <xdr:row>8</xdr:row>
      <xdr:rowOff>89153</xdr:rowOff>
    </xdr:to>
    <xdr:pic>
      <xdr:nvPicPr>
        <xdr:cNvPr id="8" name="Picture 7">
          <a:extLst>
            <a:ext uri="{FF2B5EF4-FFF2-40B4-BE49-F238E27FC236}">
              <a16:creationId xmlns:a16="http://schemas.microsoft.com/office/drawing/2014/main" id="{F86FA500-4DAF-4F44-8574-027CD0C23F7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33175" y="1607820"/>
          <a:ext cx="1257300" cy="767333"/>
        </a:xfrm>
        <a:prstGeom prst="rect">
          <a:avLst/>
        </a:prstGeom>
        <a:ln>
          <a:noFill/>
        </a:ln>
      </xdr:spPr>
    </xdr:pic>
    <xdr:clientData/>
  </xdr:twoCellAnchor>
  <xdr:twoCellAnchor editAs="oneCell">
    <xdr:from>
      <xdr:col>11</xdr:col>
      <xdr:colOff>533400</xdr:colOff>
      <xdr:row>2</xdr:row>
      <xdr:rowOff>167640</xdr:rowOff>
    </xdr:from>
    <xdr:to>
      <xdr:col>14</xdr:col>
      <xdr:colOff>76631</xdr:colOff>
      <xdr:row>5</xdr:row>
      <xdr:rowOff>91889</xdr:rowOff>
    </xdr:to>
    <xdr:pic>
      <xdr:nvPicPr>
        <xdr:cNvPr id="2" name="Picture 1">
          <a:extLst>
            <a:ext uri="{FF2B5EF4-FFF2-40B4-BE49-F238E27FC236}">
              <a16:creationId xmlns:a16="http://schemas.microsoft.com/office/drawing/2014/main" id="{C3CFA0EF-587F-4233-85B8-C35FFE1489F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63100" y="784860"/>
          <a:ext cx="1562531" cy="815789"/>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xdr:col>
      <xdr:colOff>15240</xdr:colOff>
      <xdr:row>0</xdr:row>
      <xdr:rowOff>160020</xdr:rowOff>
    </xdr:from>
    <xdr:to>
      <xdr:col>13</xdr:col>
      <xdr:colOff>589175</xdr:colOff>
      <xdr:row>2</xdr:row>
      <xdr:rowOff>203836</xdr:rowOff>
    </xdr:to>
    <xdr:pic>
      <xdr:nvPicPr>
        <xdr:cNvPr id="2" name="Picture 1">
          <a:extLst>
            <a:ext uri="{FF2B5EF4-FFF2-40B4-BE49-F238E27FC236}">
              <a16:creationId xmlns:a16="http://schemas.microsoft.com/office/drawing/2014/main" id="{D1938E26-2A1D-443C-94DD-299742BD6EB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0260" y="160020"/>
          <a:ext cx="1229255" cy="661036"/>
        </a:xfrm>
        <a:prstGeom prst="rect">
          <a:avLst/>
        </a:prstGeom>
        <a:noFill/>
        <a:ln>
          <a:noFill/>
        </a:ln>
      </xdr:spPr>
    </xdr:pic>
    <xdr:clientData/>
  </xdr:twoCellAnchor>
  <xdr:twoCellAnchor editAs="oneCell">
    <xdr:from>
      <xdr:col>12</xdr:col>
      <xdr:colOff>25295</xdr:colOff>
      <xdr:row>5</xdr:row>
      <xdr:rowOff>121920</xdr:rowOff>
    </xdr:from>
    <xdr:to>
      <xdr:col>13</xdr:col>
      <xdr:colOff>627275</xdr:colOff>
      <xdr:row>8</xdr:row>
      <xdr:rowOff>112013</xdr:rowOff>
    </xdr:to>
    <xdr:pic>
      <xdr:nvPicPr>
        <xdr:cNvPr id="4" name="Picture 3">
          <a:extLst>
            <a:ext uri="{FF2B5EF4-FFF2-40B4-BE49-F238E27FC236}">
              <a16:creationId xmlns:a16="http://schemas.microsoft.com/office/drawing/2014/main" id="{BABCFBAE-F6C1-4509-B3F9-69746661C0F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10315" y="1630680"/>
          <a:ext cx="1257300" cy="767333"/>
        </a:xfrm>
        <a:prstGeom prst="rect">
          <a:avLst/>
        </a:prstGeom>
        <a:ln>
          <a:noFill/>
        </a:ln>
      </xdr:spPr>
    </xdr:pic>
    <xdr:clientData/>
  </xdr:twoCellAnchor>
  <xdr:twoCellAnchor editAs="oneCell">
    <xdr:from>
      <xdr:col>11</xdr:col>
      <xdr:colOff>556260</xdr:colOff>
      <xdr:row>2</xdr:row>
      <xdr:rowOff>160020</xdr:rowOff>
    </xdr:from>
    <xdr:to>
      <xdr:col>14</xdr:col>
      <xdr:colOff>99491</xdr:colOff>
      <xdr:row>5</xdr:row>
      <xdr:rowOff>84269</xdr:rowOff>
    </xdr:to>
    <xdr:pic>
      <xdr:nvPicPr>
        <xdr:cNvPr id="3" name="Picture 2">
          <a:extLst>
            <a:ext uri="{FF2B5EF4-FFF2-40B4-BE49-F238E27FC236}">
              <a16:creationId xmlns:a16="http://schemas.microsoft.com/office/drawing/2014/main" id="{7F39750D-DFC5-4086-91C1-5081FEE5E1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85960" y="777240"/>
          <a:ext cx="1562531" cy="815789"/>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xdr:col>
      <xdr:colOff>83820</xdr:colOff>
      <xdr:row>0</xdr:row>
      <xdr:rowOff>160020</xdr:rowOff>
    </xdr:from>
    <xdr:to>
      <xdr:col>13</xdr:col>
      <xdr:colOff>657755</xdr:colOff>
      <xdr:row>2</xdr:row>
      <xdr:rowOff>203836</xdr:rowOff>
    </xdr:to>
    <xdr:pic>
      <xdr:nvPicPr>
        <xdr:cNvPr id="5" name="Picture 4">
          <a:extLst>
            <a:ext uri="{FF2B5EF4-FFF2-40B4-BE49-F238E27FC236}">
              <a16:creationId xmlns:a16="http://schemas.microsoft.com/office/drawing/2014/main" id="{08D32B71-D925-4269-A515-539B1F725FE8}"/>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68840" y="160020"/>
          <a:ext cx="1229255" cy="661036"/>
        </a:xfrm>
        <a:prstGeom prst="rect">
          <a:avLst/>
        </a:prstGeom>
        <a:noFill/>
        <a:ln>
          <a:noFill/>
        </a:ln>
      </xdr:spPr>
    </xdr:pic>
    <xdr:clientData/>
  </xdr:twoCellAnchor>
  <xdr:twoCellAnchor editAs="oneCell">
    <xdr:from>
      <xdr:col>12</xdr:col>
      <xdr:colOff>93875</xdr:colOff>
      <xdr:row>5</xdr:row>
      <xdr:rowOff>121920</xdr:rowOff>
    </xdr:from>
    <xdr:to>
      <xdr:col>13</xdr:col>
      <xdr:colOff>695855</xdr:colOff>
      <xdr:row>8</xdr:row>
      <xdr:rowOff>112013</xdr:rowOff>
    </xdr:to>
    <xdr:pic>
      <xdr:nvPicPr>
        <xdr:cNvPr id="8" name="Picture 7">
          <a:extLst>
            <a:ext uri="{FF2B5EF4-FFF2-40B4-BE49-F238E27FC236}">
              <a16:creationId xmlns:a16="http://schemas.microsoft.com/office/drawing/2014/main" id="{5EB0D3D0-B704-41B3-B8F5-E2EFEBFDCDB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778895" y="1630680"/>
          <a:ext cx="1257300" cy="767333"/>
        </a:xfrm>
        <a:prstGeom prst="rect">
          <a:avLst/>
        </a:prstGeom>
        <a:ln>
          <a:noFill/>
        </a:ln>
      </xdr:spPr>
    </xdr:pic>
    <xdr:clientData/>
  </xdr:twoCellAnchor>
  <xdr:twoCellAnchor editAs="oneCell">
    <xdr:from>
      <xdr:col>11</xdr:col>
      <xdr:colOff>548640</xdr:colOff>
      <xdr:row>2</xdr:row>
      <xdr:rowOff>182880</xdr:rowOff>
    </xdr:from>
    <xdr:to>
      <xdr:col>14</xdr:col>
      <xdr:colOff>91871</xdr:colOff>
      <xdr:row>5</xdr:row>
      <xdr:rowOff>107129</xdr:rowOff>
    </xdr:to>
    <xdr:pic>
      <xdr:nvPicPr>
        <xdr:cNvPr id="2" name="Picture 1">
          <a:extLst>
            <a:ext uri="{FF2B5EF4-FFF2-40B4-BE49-F238E27FC236}">
              <a16:creationId xmlns:a16="http://schemas.microsoft.com/office/drawing/2014/main" id="{7602A8D6-7F2A-4969-8077-0177B1D0C77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578340" y="800100"/>
          <a:ext cx="1562531" cy="815789"/>
        </a:xfrm>
        <a:prstGeom prst="rect">
          <a:avLst/>
        </a:prstGeom>
        <a:ln>
          <a:noFill/>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7"/>
  <sheetViews>
    <sheetView workbookViewId="0">
      <selection activeCell="B50" sqref="B50"/>
    </sheetView>
  </sheetViews>
  <sheetFormatPr defaultColWidth="9.109375" defaultRowHeight="14.4" x14ac:dyDescent="0.3"/>
  <cols>
    <col min="1" max="1" width="9.109375" style="153"/>
    <col min="2" max="2" width="40.33203125" style="152" customWidth="1"/>
    <col min="3" max="3" width="42.88671875" customWidth="1"/>
    <col min="4" max="4" width="8.88671875" customWidth="1"/>
  </cols>
  <sheetData>
    <row r="1" spans="1:3" x14ac:dyDescent="0.3">
      <c r="A1"/>
      <c r="B1"/>
    </row>
    <row r="2" spans="1:3" x14ac:dyDescent="0.3">
      <c r="A2" s="196" t="s">
        <v>116</v>
      </c>
      <c r="B2" s="196"/>
      <c r="C2" s="196"/>
    </row>
    <row r="3" spans="1:3" x14ac:dyDescent="0.3">
      <c r="A3" s="196"/>
      <c r="B3" s="196"/>
      <c r="C3" s="196"/>
    </row>
    <row r="4" spans="1:3" x14ac:dyDescent="0.3">
      <c r="A4" s="196"/>
      <c r="B4" s="196"/>
      <c r="C4" s="196"/>
    </row>
    <row r="5" spans="1:3" x14ac:dyDescent="0.3">
      <c r="A5" s="197" t="s">
        <v>5</v>
      </c>
      <c r="B5" s="197" t="s">
        <v>117</v>
      </c>
      <c r="C5" s="199" t="s">
        <v>118</v>
      </c>
    </row>
    <row r="6" spans="1:3" x14ac:dyDescent="0.3">
      <c r="A6" s="198"/>
      <c r="B6" s="198"/>
      <c r="C6" s="200"/>
    </row>
    <row r="7" spans="1:3" ht="43.2" x14ac:dyDescent="0.3">
      <c r="A7" s="138">
        <v>1</v>
      </c>
      <c r="B7" s="139" t="s">
        <v>28</v>
      </c>
      <c r="C7" s="140" t="s">
        <v>119</v>
      </c>
    </row>
    <row r="8" spans="1:3" ht="28.8" x14ac:dyDescent="0.3">
      <c r="A8" s="138">
        <v>1</v>
      </c>
      <c r="B8" s="139" t="s">
        <v>29</v>
      </c>
      <c r="C8" s="140" t="s">
        <v>120</v>
      </c>
    </row>
    <row r="9" spans="1:3" ht="28.8" x14ac:dyDescent="0.3">
      <c r="A9" s="138" t="s">
        <v>80</v>
      </c>
      <c r="B9" s="139" t="s">
        <v>84</v>
      </c>
      <c r="C9" s="140" t="s">
        <v>121</v>
      </c>
    </row>
    <row r="10" spans="1:3" ht="57.6" x14ac:dyDescent="0.3">
      <c r="A10" s="138" t="s">
        <v>85</v>
      </c>
      <c r="B10" s="139" t="s">
        <v>86</v>
      </c>
      <c r="C10" s="140" t="s">
        <v>164</v>
      </c>
    </row>
    <row r="11" spans="1:3" ht="28.8" x14ac:dyDescent="0.3">
      <c r="A11" s="138">
        <v>2</v>
      </c>
      <c r="B11" s="139" t="s">
        <v>74</v>
      </c>
      <c r="C11" s="140" t="s">
        <v>122</v>
      </c>
    </row>
    <row r="12" spans="1:3" ht="28.8" x14ac:dyDescent="0.3">
      <c r="A12" s="138" t="s">
        <v>38</v>
      </c>
      <c r="B12" s="139" t="s">
        <v>32</v>
      </c>
      <c r="C12" s="140" t="s">
        <v>123</v>
      </c>
    </row>
    <row r="13" spans="1:3" x14ac:dyDescent="0.3">
      <c r="A13" s="138">
        <v>3</v>
      </c>
      <c r="B13" s="141"/>
      <c r="C13" s="141"/>
    </row>
    <row r="14" spans="1:3" ht="28.8" x14ac:dyDescent="0.3">
      <c r="A14" s="142" t="s">
        <v>39</v>
      </c>
      <c r="B14" s="139" t="s">
        <v>34</v>
      </c>
      <c r="C14" s="140" t="s">
        <v>124</v>
      </c>
    </row>
    <row r="15" spans="1:3" ht="43.2" x14ac:dyDescent="0.3">
      <c r="A15" s="138" t="s">
        <v>40</v>
      </c>
      <c r="B15" s="139" t="s">
        <v>35</v>
      </c>
      <c r="C15" s="140" t="s">
        <v>125</v>
      </c>
    </row>
    <row r="16" spans="1:3" ht="43.2" x14ac:dyDescent="0.3">
      <c r="A16" s="142" t="s">
        <v>41</v>
      </c>
      <c r="B16" s="139" t="s">
        <v>109</v>
      </c>
      <c r="C16" s="140" t="s">
        <v>126</v>
      </c>
    </row>
    <row r="17" spans="1:3" ht="28.8" x14ac:dyDescent="0.3">
      <c r="A17" s="142" t="s">
        <v>107</v>
      </c>
      <c r="B17" s="143" t="s">
        <v>33</v>
      </c>
      <c r="C17" s="140" t="s">
        <v>165</v>
      </c>
    </row>
    <row r="18" spans="1:3" ht="28.8" x14ac:dyDescent="0.3">
      <c r="A18" s="138" t="s">
        <v>108</v>
      </c>
      <c r="B18" s="139" t="s">
        <v>37</v>
      </c>
      <c r="C18" s="140" t="s">
        <v>127</v>
      </c>
    </row>
    <row r="19" spans="1:3" ht="28.8" x14ac:dyDescent="0.3">
      <c r="A19" s="138" t="s">
        <v>44</v>
      </c>
      <c r="B19" s="139" t="s">
        <v>81</v>
      </c>
      <c r="C19" s="140" t="s">
        <v>128</v>
      </c>
    </row>
    <row r="20" spans="1:3" ht="57.6" x14ac:dyDescent="0.3">
      <c r="A20" s="138" t="s">
        <v>45</v>
      </c>
      <c r="B20" s="139" t="s">
        <v>91</v>
      </c>
      <c r="C20" s="140" t="s">
        <v>129</v>
      </c>
    </row>
    <row r="21" spans="1:3" ht="43.2" x14ac:dyDescent="0.3">
      <c r="A21" s="138" t="s">
        <v>99</v>
      </c>
      <c r="B21" s="139" t="s">
        <v>92</v>
      </c>
      <c r="C21" s="140" t="s">
        <v>130</v>
      </c>
    </row>
    <row r="22" spans="1:3" ht="43.2" x14ac:dyDescent="0.3">
      <c r="A22" s="138">
        <v>4</v>
      </c>
      <c r="B22" s="139" t="s">
        <v>46</v>
      </c>
      <c r="C22" s="140" t="s">
        <v>131</v>
      </c>
    </row>
    <row r="23" spans="1:3" ht="28.8" x14ac:dyDescent="0.3">
      <c r="A23" s="138" t="s">
        <v>48</v>
      </c>
      <c r="B23" s="139" t="s">
        <v>110</v>
      </c>
      <c r="C23" s="140" t="s">
        <v>132</v>
      </c>
    </row>
    <row r="24" spans="1:3" ht="28.8" x14ac:dyDescent="0.3">
      <c r="A24" s="138" t="s">
        <v>51</v>
      </c>
      <c r="B24" s="139" t="s">
        <v>49</v>
      </c>
      <c r="C24" s="140" t="s">
        <v>133</v>
      </c>
    </row>
    <row r="25" spans="1:3" ht="43.2" x14ac:dyDescent="0.3">
      <c r="A25" s="138" t="s">
        <v>52</v>
      </c>
      <c r="B25" s="139" t="s">
        <v>111</v>
      </c>
      <c r="C25" s="140" t="s">
        <v>134</v>
      </c>
    </row>
    <row r="26" spans="1:3" x14ac:dyDescent="0.3">
      <c r="A26" s="144"/>
      <c r="B26" s="145"/>
      <c r="C26" s="146"/>
    </row>
    <row r="27" spans="1:3" ht="28.8" x14ac:dyDescent="0.3">
      <c r="A27" s="147">
        <v>5</v>
      </c>
      <c r="B27" s="148" t="s">
        <v>53</v>
      </c>
      <c r="C27" s="140" t="s">
        <v>135</v>
      </c>
    </row>
    <row r="28" spans="1:3" ht="28.8" x14ac:dyDescent="0.3">
      <c r="A28" s="147">
        <v>6</v>
      </c>
      <c r="B28" s="148" t="s">
        <v>54</v>
      </c>
      <c r="C28" s="140" t="s">
        <v>136</v>
      </c>
    </row>
    <row r="29" spans="1:3" ht="43.2" x14ac:dyDescent="0.3">
      <c r="A29" s="147">
        <v>7</v>
      </c>
      <c r="B29" s="148" t="s">
        <v>55</v>
      </c>
      <c r="C29" s="140" t="s">
        <v>137</v>
      </c>
    </row>
    <row r="30" spans="1:3" ht="43.2" x14ac:dyDescent="0.3">
      <c r="A30" s="147">
        <v>8</v>
      </c>
      <c r="B30" s="148" t="s">
        <v>83</v>
      </c>
      <c r="C30" s="140" t="s">
        <v>138</v>
      </c>
    </row>
    <row r="31" spans="1:3" ht="43.2" x14ac:dyDescent="0.3">
      <c r="A31" s="147" t="s">
        <v>82</v>
      </c>
      <c r="B31" s="148" t="s">
        <v>56</v>
      </c>
      <c r="C31" s="140" t="s">
        <v>139</v>
      </c>
    </row>
    <row r="32" spans="1:3" x14ac:dyDescent="0.3">
      <c r="A32" s="144"/>
      <c r="B32" s="145"/>
      <c r="C32" s="146"/>
    </row>
    <row r="33" spans="1:3" ht="28.8" x14ac:dyDescent="0.3">
      <c r="A33" s="138" t="s">
        <v>57</v>
      </c>
      <c r="B33" s="139" t="s">
        <v>140</v>
      </c>
      <c r="C33" s="140" t="s">
        <v>141</v>
      </c>
    </row>
    <row r="34" spans="1:3" ht="43.2" x14ac:dyDescent="0.3">
      <c r="A34" s="138" t="s">
        <v>58</v>
      </c>
      <c r="B34" s="149" t="s">
        <v>67</v>
      </c>
      <c r="C34" s="140" t="s">
        <v>142</v>
      </c>
    </row>
    <row r="35" spans="1:3" ht="43.2" x14ac:dyDescent="0.3">
      <c r="A35" s="138" t="s">
        <v>58</v>
      </c>
      <c r="B35" s="149" t="s">
        <v>68</v>
      </c>
      <c r="C35" s="140" t="s">
        <v>143</v>
      </c>
    </row>
    <row r="36" spans="1:3" x14ac:dyDescent="0.3">
      <c r="A36" s="150"/>
      <c r="B36" s="150"/>
      <c r="C36" s="146"/>
    </row>
    <row r="37" spans="1:3" ht="28.8" x14ac:dyDescent="0.3">
      <c r="A37" s="138">
        <v>10</v>
      </c>
      <c r="B37" s="149" t="s">
        <v>59</v>
      </c>
      <c r="C37" s="140" t="s">
        <v>144</v>
      </c>
    </row>
    <row r="38" spans="1:3" ht="28.8" x14ac:dyDescent="0.3">
      <c r="A38" s="138" t="s">
        <v>60</v>
      </c>
      <c r="B38" s="149" t="s">
        <v>112</v>
      </c>
      <c r="C38" s="140" t="s">
        <v>145</v>
      </c>
    </row>
    <row r="39" spans="1:3" ht="28.8" x14ac:dyDescent="0.3">
      <c r="A39" s="138" t="s">
        <v>62</v>
      </c>
      <c r="B39" s="149" t="s">
        <v>64</v>
      </c>
      <c r="C39" s="140" t="s">
        <v>146</v>
      </c>
    </row>
    <row r="40" spans="1:3" ht="28.8" x14ac:dyDescent="0.3">
      <c r="A40" s="138" t="s">
        <v>63</v>
      </c>
      <c r="B40" s="149" t="s">
        <v>113</v>
      </c>
      <c r="C40" s="140" t="s">
        <v>147</v>
      </c>
    </row>
    <row r="41" spans="1:3" ht="28.8" x14ac:dyDescent="0.3">
      <c r="A41" s="138" t="s">
        <v>96</v>
      </c>
      <c r="B41" s="149" t="s">
        <v>66</v>
      </c>
      <c r="C41" s="140" t="s">
        <v>148</v>
      </c>
    </row>
    <row r="42" spans="1:3" ht="43.2" x14ac:dyDescent="0.3">
      <c r="A42" s="138" t="s">
        <v>149</v>
      </c>
      <c r="B42" s="149" t="s">
        <v>150</v>
      </c>
      <c r="C42" s="140" t="s">
        <v>151</v>
      </c>
    </row>
    <row r="43" spans="1:3" x14ac:dyDescent="0.3">
      <c r="A43" s="150"/>
      <c r="B43" s="151" t="s">
        <v>69</v>
      </c>
      <c r="C43" s="146"/>
    </row>
    <row r="44" spans="1:3" ht="57.6" x14ac:dyDescent="0.3">
      <c r="A44" s="138" t="s">
        <v>70</v>
      </c>
      <c r="B44" s="149" t="s">
        <v>71</v>
      </c>
      <c r="C44" s="140" t="s">
        <v>152</v>
      </c>
    </row>
    <row r="45" spans="1:3" ht="86.4" x14ac:dyDescent="0.3">
      <c r="A45" s="138" t="s">
        <v>97</v>
      </c>
      <c r="B45" s="149" t="s">
        <v>114</v>
      </c>
      <c r="C45" s="140" t="s">
        <v>166</v>
      </c>
    </row>
    <row r="46" spans="1:3" ht="43.2" x14ac:dyDescent="0.3">
      <c r="A46" s="138" t="s">
        <v>98</v>
      </c>
      <c r="B46" s="149" t="s">
        <v>115</v>
      </c>
      <c r="C46" s="140" t="s">
        <v>153</v>
      </c>
    </row>
    <row r="47" spans="1:3" x14ac:dyDescent="0.3">
      <c r="A47"/>
    </row>
  </sheetData>
  <mergeCells count="4">
    <mergeCell ref="A2:C4"/>
    <mergeCell ref="A5:A6"/>
    <mergeCell ref="B5:B6"/>
    <mergeCell ref="C5:C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194</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H12+'Nov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H13+'Nov 24'!K13</f>
        <v>110</v>
      </c>
      <c r="L13" s="72">
        <f>I13+'Nov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H14+'Nov 24'!K14</f>
        <v>88</v>
      </c>
      <c r="L14" s="72">
        <f>I14+'Nov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H15+'Nov 24'!K15</f>
        <v>22</v>
      </c>
      <c r="L15" s="72">
        <f>I15+'Nov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H16+'Nov 24'!K16</f>
        <v>0</v>
      </c>
      <c r="L16" s="72">
        <f>I16+'Nov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H17+'Nov 24'!K17</f>
        <v>30</v>
      </c>
      <c r="L17" s="72">
        <f>I17+'Nov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H19+'Nov 24'!K19</f>
        <v>30</v>
      </c>
      <c r="L19" s="72">
        <f>I19+'Nov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H20+'Nov 24'!K20</f>
        <v>30</v>
      </c>
      <c r="L20" s="72">
        <f>I20+'Nov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H21+'Nov 24'!K21</f>
        <v>40</v>
      </c>
      <c r="L21" s="72">
        <f>I21+'Nov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H22+'Nov 24'!K22</f>
        <v>0</v>
      </c>
      <c r="L22" s="72">
        <f>I22+'Nov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H23+'Nov 24'!K23</f>
        <v>22</v>
      </c>
      <c r="L23" s="72">
        <f>I23+'Nov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H24+'Nov 24'!K24</f>
        <v>0</v>
      </c>
      <c r="L24" s="72">
        <f>I24+'Nov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H25+'Nov 24'!K25</f>
        <v>3</v>
      </c>
      <c r="L25" s="72">
        <f>I25+'Nov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H26+'Nov 24'!K26</f>
        <v>25</v>
      </c>
      <c r="L26" s="72">
        <f>I26+'Nov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H27+'Nov 24'!K27</f>
        <v>4</v>
      </c>
      <c r="L27" s="72">
        <f>I27+'Nov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H28+'Nov 24'!K28</f>
        <v>0</v>
      </c>
      <c r="L28" s="72">
        <f>I28+'Nov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H29+'Nov 24'!K29</f>
        <v>15</v>
      </c>
      <c r="L29" s="72">
        <f>I29+'Nov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H30+'Nov 24'!K30</f>
        <v>15</v>
      </c>
      <c r="L30" s="72">
        <f>I30+'Nov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H33+'Nov 24'!K33</f>
        <v>25</v>
      </c>
      <c r="L33" s="72">
        <f>I33+'Nov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H34+'Nov 24'!K34</f>
        <v>13</v>
      </c>
      <c r="L34" s="72">
        <f>I34+'Nov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H35+'Nov 24'!K35</f>
        <v>0</v>
      </c>
      <c r="L35" s="72">
        <f>I35+'Nov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H36+'Nov 24'!K36</f>
        <v>0</v>
      </c>
      <c r="L36" s="72">
        <f>I36+'Nov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H37+'Nov 24'!K37</f>
        <v>0</v>
      </c>
      <c r="L37" s="72">
        <f>I37+'Nov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H40+'Nov 24'!K40</f>
        <v>0</v>
      </c>
      <c r="L40" s="72">
        <f>I40+'Nov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H41+'Nov 24'!K41</f>
        <v>2</v>
      </c>
      <c r="L41" s="72">
        <f>I41+'Nov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H42+'Nov 24'!K42</f>
        <v>3</v>
      </c>
      <c r="L42" s="72">
        <f>I42+'Nov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H43+'Nov 24'!K43</f>
        <v>0</v>
      </c>
      <c r="L43" s="72">
        <f>I43+'Nov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H44+'Nov 24'!K44</f>
        <v>0</v>
      </c>
      <c r="L44" s="72">
        <f>I44+'Nov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H48+'Nov 24'!K48</f>
        <v>0</v>
      </c>
      <c r="L48" s="72">
        <f>I48+'Nov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H49+'Nov 24'!K49</f>
        <v>0</v>
      </c>
      <c r="L49" s="72">
        <f>I49+'Nov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H50+'Nov 24'!K50</f>
        <v>0</v>
      </c>
      <c r="L50" s="72">
        <f>I50+'Nov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H51+'Nov 24'!K51</f>
        <v>0</v>
      </c>
      <c r="L51" s="72">
        <f>I51+'Nov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H52+'Nov 24'!K52</f>
        <v>0</v>
      </c>
      <c r="L52" s="72">
        <f>I52+'Nov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H54+'Nov 24'!K54</f>
        <v>0</v>
      </c>
      <c r="L54" s="72">
        <f>I54+'Nov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H55+'Nov 24'!K55</f>
        <v>0</v>
      </c>
      <c r="L55" s="72">
        <f>I55+'Nov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H56+'Nov 24'!K56</f>
        <v>0</v>
      </c>
      <c r="L56" s="72">
        <f>I56+'Nov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H57+'Nov 24'!K57</f>
        <v>8</v>
      </c>
      <c r="L57" s="72">
        <f>I57+'Nov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H59+'Nov 24'!K59</f>
        <v>0</v>
      </c>
      <c r="L59" s="72">
        <f>I59+'Nov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H60+'Nov 24'!K60</f>
        <v>0</v>
      </c>
      <c r="L60" s="72">
        <f>I60+'Nov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H61+'Nov 24'!K61</f>
        <v>0</v>
      </c>
      <c r="L61" s="72">
        <f>I61+'Nov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H62+'Nov 24'!K62</f>
        <v>0</v>
      </c>
      <c r="L62" s="72">
        <f>I62+'Nov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H64+'Nov 24'!K64</f>
        <v>0</v>
      </c>
      <c r="L64" s="72">
        <f>I64+'Nov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H65+'Nov 24'!K65</f>
        <v>0</v>
      </c>
      <c r="L65" s="72">
        <f>I65+'Nov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H66+'Nov 24'!K66</f>
        <v>0</v>
      </c>
      <c r="L66" s="72">
        <f>I66+'Nov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H67+'Nov 24'!K67</f>
        <v>0</v>
      </c>
      <c r="L67" s="72">
        <f>I67+'Nov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H68+'Nov 24'!K68</f>
        <v>0</v>
      </c>
      <c r="L68" s="72">
        <f>I68+'Nov 24'!L68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3"/>
    <protectedRange sqref="D58:G68" name="Range1_2_1_1"/>
    <protectedRange sqref="C45" name="Range1_2_4"/>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H12:J12"/>
    <mergeCell ref="N10:N11"/>
    <mergeCell ref="K12:M12"/>
    <mergeCell ref="D12:G12"/>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192</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H12+'Dec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H13+'Dec 24'!K13</f>
        <v>110</v>
      </c>
      <c r="L13" s="72">
        <f>I13+'Dec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H14+'Dec 24'!K14</f>
        <v>88</v>
      </c>
      <c r="L14" s="72">
        <f>I14+'Dec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H15+'Dec 24'!K15</f>
        <v>22</v>
      </c>
      <c r="L15" s="72">
        <f>I15+'Dec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H16+'Dec 24'!K16</f>
        <v>0</v>
      </c>
      <c r="L16" s="72">
        <f>I16+'Dec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H17+'Dec 24'!K17</f>
        <v>30</v>
      </c>
      <c r="L17" s="72">
        <f>I17+'Dec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H19+'Dec 24'!K19</f>
        <v>30</v>
      </c>
      <c r="L19" s="72">
        <f>I19+'Dec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H20+'Dec 24'!K20</f>
        <v>30</v>
      </c>
      <c r="L20" s="72">
        <f>I20+'Dec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H21+'Dec 24'!K21</f>
        <v>40</v>
      </c>
      <c r="L21" s="72">
        <f>I21+'Dec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H22+'Dec 24'!K22</f>
        <v>0</v>
      </c>
      <c r="L22" s="72">
        <f>I22+'Dec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H23+'Dec 24'!K23</f>
        <v>22</v>
      </c>
      <c r="L23" s="72">
        <f>I23+'Dec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H24+'Dec 24'!K24</f>
        <v>0</v>
      </c>
      <c r="L24" s="72">
        <f>I24+'Dec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H25+'Dec 24'!K25</f>
        <v>3</v>
      </c>
      <c r="L25" s="72">
        <f>I25+'Dec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H26+'Dec 24'!K26</f>
        <v>25</v>
      </c>
      <c r="L26" s="72">
        <f>I26+'Dec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H27+'Dec 24'!K27</f>
        <v>4</v>
      </c>
      <c r="L27" s="72">
        <f>I27+'Dec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H28+'Dec 24'!K28</f>
        <v>0</v>
      </c>
      <c r="L28" s="72">
        <f>I28+'Dec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H29+'Dec 24'!K29</f>
        <v>15</v>
      </c>
      <c r="L29" s="72">
        <f>I29+'Dec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H30+'Dec 24'!K30</f>
        <v>15</v>
      </c>
      <c r="L30" s="72">
        <f>I30+'Dec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H33+'Dec 24'!K33</f>
        <v>25</v>
      </c>
      <c r="L33" s="72">
        <f>I33+'Dec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H34+'Dec 24'!K34</f>
        <v>13</v>
      </c>
      <c r="L34" s="72">
        <f>I34+'Dec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H35+'Dec 24'!K35</f>
        <v>0</v>
      </c>
      <c r="L35" s="72">
        <f>I35+'Dec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H36+'Dec 24'!K36</f>
        <v>0</v>
      </c>
      <c r="L36" s="72">
        <f>I36+'Dec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H37+'Dec 24'!K37</f>
        <v>0</v>
      </c>
      <c r="L37" s="72">
        <f>I37+'Dec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H40+'Dec 24'!K40</f>
        <v>0</v>
      </c>
      <c r="L40" s="72">
        <f>I40+'Dec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H41+'Dec 24'!K41</f>
        <v>2</v>
      </c>
      <c r="L41" s="72">
        <f>I41+'Dec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H42+'Dec 24'!K42</f>
        <v>3</v>
      </c>
      <c r="L42" s="72">
        <f>I42+'Dec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H43+'Dec 24'!K43</f>
        <v>0</v>
      </c>
      <c r="L43" s="72">
        <f>I43+'Dec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H44+'Dec 24'!K44</f>
        <v>0</v>
      </c>
      <c r="L44" s="72">
        <f>I44+'Dec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H48+'Dec 24'!K48</f>
        <v>0</v>
      </c>
      <c r="L48" s="72">
        <f>I48+'Dec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H49+'Dec 24'!K49</f>
        <v>0</v>
      </c>
      <c r="L49" s="72">
        <f>I49+'Dec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H50+'Dec 24'!K50</f>
        <v>0</v>
      </c>
      <c r="L50" s="72">
        <f>I50+'Dec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H51+'Dec 24'!K51</f>
        <v>0</v>
      </c>
      <c r="L51" s="72">
        <f>I51+'Dec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H52+'Dec 24'!K52</f>
        <v>0</v>
      </c>
      <c r="L52" s="72">
        <f>I52+'Dec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H54+'Dec 24'!K54</f>
        <v>0</v>
      </c>
      <c r="L54" s="72">
        <f>I54+'Dec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H55+'Dec 24'!K55</f>
        <v>0</v>
      </c>
      <c r="L55" s="72">
        <f>I55+'Dec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H56+'Dec 24'!K56</f>
        <v>0</v>
      </c>
      <c r="L56" s="72">
        <f>I56+'Dec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H57+'Dec 24'!K57</f>
        <v>8</v>
      </c>
      <c r="L57" s="72">
        <f>I57+'Dec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H59+'Dec 24'!K59</f>
        <v>0</v>
      </c>
      <c r="L59" s="72">
        <f>I59+'Dec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H60+'Dec 24'!K60</f>
        <v>0</v>
      </c>
      <c r="L60" s="72">
        <f>I60+'Dec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H61+'Dec 24'!K61</f>
        <v>0</v>
      </c>
      <c r="L61" s="72">
        <f>I61+'Dec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H62+'Dec 24'!K62</f>
        <v>0</v>
      </c>
      <c r="L62" s="72">
        <f>I62+'Dec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H64+'Dec 24'!K64</f>
        <v>0</v>
      </c>
      <c r="L64" s="72">
        <f>I64+'Dec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H65+'Dec 24'!K65</f>
        <v>0</v>
      </c>
      <c r="L65" s="72">
        <f>I65+'Dec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H66+'Dec 24'!K66</f>
        <v>0</v>
      </c>
      <c r="L66" s="72">
        <f>I66+'Dec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H67+'Dec 24'!K67</f>
        <v>0</v>
      </c>
      <c r="L67" s="72">
        <f>I67+'Dec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H68+'Dec 24'!K68</f>
        <v>0</v>
      </c>
      <c r="L68" s="72">
        <f>I68+'Dec 24'!L68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4"/>
    <protectedRange sqref="D58:G68" name="Range1_2_1_2"/>
    <protectedRange sqref="C45" name="Range1_2_3"/>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H12:J12"/>
    <mergeCell ref="N10:N11"/>
    <mergeCell ref="K12:M12"/>
    <mergeCell ref="D12:G12"/>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92"/>
  <sheetViews>
    <sheetView topLeftCell="A16"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193</v>
      </c>
      <c r="D7" s="218"/>
      <c r="E7" s="218"/>
      <c r="F7" s="5"/>
      <c r="G7" s="5"/>
      <c r="H7" s="5"/>
      <c r="I7" s="5"/>
      <c r="J7" s="5"/>
      <c r="K7" s="5"/>
      <c r="L7" s="4"/>
      <c r="M7" s="92"/>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H12+'Jan 25'!K12:M12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H13+'Jan 25'!K13</f>
        <v>110</v>
      </c>
      <c r="L13" s="72">
        <f>I13+'Jan 25'!L13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H14+'Jan 25'!K14</f>
        <v>88</v>
      </c>
      <c r="L14" s="72">
        <f>I14+'Jan 25'!L14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H15+'Jan 25'!K15</f>
        <v>22</v>
      </c>
      <c r="L15" s="72">
        <f>I15+'Jan 25'!L15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H16+'Jan 25'!K16</f>
        <v>0</v>
      </c>
      <c r="L16" s="72">
        <f>I16+'Jan 25'!L16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H17+'Jan 25'!K17</f>
        <v>30</v>
      </c>
      <c r="L17" s="72">
        <f>I17+'Jan 25'!L17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H19+'Jan 25'!K19</f>
        <v>30</v>
      </c>
      <c r="L19" s="72">
        <f>I19+'Jan 25'!L19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H20+'Jan 25'!K20</f>
        <v>30</v>
      </c>
      <c r="L20" s="72">
        <f>I20+'Jan 25'!L20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H21+'Jan 25'!K21</f>
        <v>40</v>
      </c>
      <c r="L21" s="72">
        <f>I21+'Jan 25'!L21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H22+'Jan 25'!K22</f>
        <v>0</v>
      </c>
      <c r="L22" s="72">
        <f>I22+'Jan 25'!L22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H23+'Jan 25'!K23</f>
        <v>22</v>
      </c>
      <c r="L23" s="72">
        <f>I23+'Jan 25'!L23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H24+'Jan 25'!K24</f>
        <v>0</v>
      </c>
      <c r="L24" s="72">
        <f>I24+'Jan 25'!L24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H25+'Jan 25'!K25</f>
        <v>3</v>
      </c>
      <c r="L25" s="72">
        <f>I25+'Jan 25'!L25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H26+'Jan 25'!K26</f>
        <v>25</v>
      </c>
      <c r="L26" s="72">
        <f>I26+'Jan 25'!L26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H27+'Jan 25'!K27</f>
        <v>4</v>
      </c>
      <c r="L27" s="72">
        <f>I27+'Jan 25'!L27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H28+'Jan 25'!K28</f>
        <v>0</v>
      </c>
      <c r="L28" s="72">
        <f>I28+'Jan 25'!L28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H29+'Jan 25'!K29</f>
        <v>15</v>
      </c>
      <c r="L29" s="72">
        <f>I29+'Jan 25'!L29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H30+'Jan 25'!K30</f>
        <v>15</v>
      </c>
      <c r="L30" s="72">
        <f>I30+'Jan 25'!L30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H33+'Jan 25'!K33</f>
        <v>25</v>
      </c>
      <c r="L33" s="72">
        <f>I33+'Jan 25'!L33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H34+'Jan 25'!K34</f>
        <v>13</v>
      </c>
      <c r="L34" s="72">
        <f>I34+'Jan 25'!L34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H35+'Jan 25'!K35</f>
        <v>0</v>
      </c>
      <c r="L35" s="72">
        <f>I35+'Jan 25'!L35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H36+'Jan 25'!K36</f>
        <v>0</v>
      </c>
      <c r="L36" s="72">
        <f>I36+'Jan 25'!L36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H37+'Jan 25'!K37</f>
        <v>0</v>
      </c>
      <c r="L37" s="72">
        <f>I37+'Jan 25'!L37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H40+'Jan 25'!K40</f>
        <v>0</v>
      </c>
      <c r="L40" s="72">
        <f>I40+'Jan 25'!L40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H41+'Jan 25'!K41</f>
        <v>2</v>
      </c>
      <c r="L41" s="72">
        <f>I41+'Jan 25'!L41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H42+'Jan 25'!K42</f>
        <v>3</v>
      </c>
      <c r="L42" s="72">
        <f>I42+'Jan 25'!L42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H43+'Jan 25'!K43</f>
        <v>0</v>
      </c>
      <c r="L43" s="72">
        <f>I43+'Jan 25'!L43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H44+'Jan 25'!K44</f>
        <v>0</v>
      </c>
      <c r="L44" s="72">
        <f>I44+'Jan 25'!L44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H48+'Jan 25'!K48</f>
        <v>0</v>
      </c>
      <c r="L48" s="72">
        <f>I48+'Jan 25'!L48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H49+'Jan 25'!K49</f>
        <v>0</v>
      </c>
      <c r="L49" s="72">
        <f>I49+'Jan 25'!L49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H50+'Jan 25'!K50</f>
        <v>0</v>
      </c>
      <c r="L50" s="72">
        <f>I50+'Jan 25'!L50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H51+'Jan 25'!K51</f>
        <v>0</v>
      </c>
      <c r="L51" s="72">
        <f>I51+'Jan 25'!L51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H52+'Jan 25'!K52</f>
        <v>0</v>
      </c>
      <c r="L52" s="72">
        <f>I52+'Jan 25'!L52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H54+'Jan 25'!K54</f>
        <v>0</v>
      </c>
      <c r="L54" s="72">
        <f>I54+'Jan 25'!L54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H55+'Jan 25'!K55</f>
        <v>0</v>
      </c>
      <c r="L55" s="72">
        <f>I55+'Jan 25'!L55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H56+'Jan 25'!K56</f>
        <v>0</v>
      </c>
      <c r="L56" s="72">
        <f>I56+'Jan 25'!L56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H57+'Jan 25'!K57</f>
        <v>8</v>
      </c>
      <c r="L57" s="72">
        <f>I57+'Jan 25'!L57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H59+'Jan 25'!K59</f>
        <v>0</v>
      </c>
      <c r="L59" s="72">
        <f>I59+'Jan 25'!L59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H60+'Jan 25'!K60</f>
        <v>0</v>
      </c>
      <c r="L60" s="72">
        <f>I60+'Jan 25'!L60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H61+'Jan 25'!K61</f>
        <v>0</v>
      </c>
      <c r="L61" s="72">
        <f>I61+'Jan 25'!L61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H62+'Jan 25'!K62</f>
        <v>0</v>
      </c>
      <c r="L62" s="72">
        <f>I62+'Jan 25'!L62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H64+'Jan 25'!K64</f>
        <v>0</v>
      </c>
      <c r="L64" s="72">
        <f>I64+'Jan 25'!L64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H65+'Jan 25'!K65</f>
        <v>0</v>
      </c>
      <c r="L65" s="72">
        <f>I65+'Jan 25'!L65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H66+'Jan 25'!K66</f>
        <v>0</v>
      </c>
      <c r="L66" s="72">
        <f>I66+'Jan 25'!L66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H67+'Jan 25'!K67</f>
        <v>0</v>
      </c>
      <c r="L67" s="72">
        <f>I67+'Jan 25'!L67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H68+'Jan 25'!K68</f>
        <v>0</v>
      </c>
      <c r="L68" s="72">
        <f>I68+'Jan 25'!L68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4:G4 D7:G7" name="Range1_1_2"/>
    <protectedRange sqref="D12:G53 D55:G57 D54" name="Range1_2_2"/>
    <protectedRange sqref="E54:G54" name="Range1_2_3"/>
    <protectedRange sqref="D69:G92" name="Range1_2"/>
    <protectedRange sqref="D58:G68" name="Range1_2_1"/>
    <protectedRange sqref="C45" name="Range1_2_4"/>
    <protectedRange sqref="D6:G6" name="Range1_1_2_2"/>
    <protectedRange sqref="D5:G5" name="Range1_1_3_4_1_1"/>
  </protectedRanges>
  <mergeCells count="20">
    <mergeCell ref="A1:Q1"/>
    <mergeCell ref="A2:Q2"/>
    <mergeCell ref="A4:B4"/>
    <mergeCell ref="C4:L4"/>
    <mergeCell ref="A5:B5"/>
    <mergeCell ref="C5:L5"/>
    <mergeCell ref="A69:C69"/>
    <mergeCell ref="A75:O75"/>
    <mergeCell ref="A6:B6"/>
    <mergeCell ref="C6:L6"/>
    <mergeCell ref="A7:B7"/>
    <mergeCell ref="C7:E7"/>
    <mergeCell ref="D12:G12"/>
    <mergeCell ref="H12:J12"/>
    <mergeCell ref="D10:E10"/>
    <mergeCell ref="F10:G10"/>
    <mergeCell ref="H10:J10"/>
    <mergeCell ref="K10:M10"/>
    <mergeCell ref="K12:M12"/>
    <mergeCell ref="N10:N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9" s="119" customFormat="1" ht="25.2" x14ac:dyDescent="0.3">
      <c r="A1" s="213" t="s">
        <v>0</v>
      </c>
      <c r="B1" s="213"/>
      <c r="C1" s="213"/>
      <c r="D1" s="213"/>
      <c r="E1" s="213"/>
      <c r="F1" s="213"/>
      <c r="G1" s="213"/>
      <c r="H1" s="213"/>
      <c r="I1" s="213"/>
      <c r="J1" s="213"/>
      <c r="K1" s="213"/>
      <c r="L1" s="213"/>
      <c r="M1" s="213"/>
      <c r="N1" s="213"/>
      <c r="O1" s="213"/>
      <c r="P1" s="213"/>
      <c r="Q1" s="213"/>
    </row>
    <row r="2" spans="1:19" s="119" customFormat="1" ht="23.4" x14ac:dyDescent="0.3">
      <c r="A2" s="214" t="s">
        <v>79</v>
      </c>
      <c r="B2" s="214"/>
      <c r="C2" s="214"/>
      <c r="D2" s="214"/>
      <c r="E2" s="214"/>
      <c r="F2" s="214"/>
      <c r="G2" s="214"/>
      <c r="H2" s="214"/>
      <c r="I2" s="214"/>
      <c r="J2" s="214"/>
      <c r="K2" s="214"/>
      <c r="L2" s="214"/>
      <c r="M2" s="214"/>
      <c r="N2" s="214"/>
      <c r="O2" s="214"/>
      <c r="P2" s="214"/>
      <c r="Q2" s="214"/>
    </row>
    <row r="3" spans="1:19" s="119" customFormat="1" ht="23.4" x14ac:dyDescent="0.3">
      <c r="A3" s="2"/>
      <c r="B3" s="2"/>
      <c r="C3" s="3"/>
      <c r="D3" s="3"/>
      <c r="E3" s="3"/>
      <c r="F3" s="3"/>
      <c r="G3" s="3"/>
      <c r="H3" s="3"/>
      <c r="I3" s="3"/>
      <c r="J3" s="3"/>
      <c r="K3" s="3"/>
      <c r="L3" s="4"/>
      <c r="M3" s="4"/>
      <c r="N3" s="4"/>
      <c r="O3" s="4"/>
    </row>
    <row r="4" spans="1:19" s="119" customFormat="1" ht="23.4" x14ac:dyDescent="0.3">
      <c r="A4" s="215" t="s">
        <v>1</v>
      </c>
      <c r="B4" s="215"/>
      <c r="C4" s="216" t="s">
        <v>163</v>
      </c>
      <c r="D4" s="216"/>
      <c r="E4" s="216"/>
      <c r="F4" s="216"/>
      <c r="G4" s="216"/>
      <c r="H4" s="216"/>
      <c r="I4" s="216"/>
      <c r="J4" s="216"/>
      <c r="K4" s="216"/>
      <c r="L4" s="216"/>
      <c r="M4" s="76"/>
      <c r="N4" s="4"/>
      <c r="O4" s="4"/>
    </row>
    <row r="5" spans="1:19" s="119" customFormat="1" ht="23.4" x14ac:dyDescent="0.3">
      <c r="A5" s="215" t="s">
        <v>2</v>
      </c>
      <c r="B5" s="215"/>
      <c r="C5" s="217" t="s">
        <v>209</v>
      </c>
      <c r="D5" s="217"/>
      <c r="E5" s="217"/>
      <c r="F5" s="217"/>
      <c r="G5" s="217"/>
      <c r="H5" s="217"/>
      <c r="I5" s="217"/>
      <c r="J5" s="217"/>
      <c r="K5" s="217"/>
      <c r="L5" s="217"/>
      <c r="M5" s="91"/>
      <c r="N5" s="4"/>
      <c r="O5" s="4"/>
    </row>
    <row r="6" spans="1:19" s="119" customFormat="1" ht="23.4" x14ac:dyDescent="0.3">
      <c r="A6" s="215" t="s">
        <v>3</v>
      </c>
      <c r="B6" s="215"/>
      <c r="C6" s="77" t="s">
        <v>188</v>
      </c>
      <c r="D6" s="77"/>
      <c r="E6" s="77"/>
      <c r="F6" s="77"/>
      <c r="G6" s="77"/>
      <c r="H6" s="77"/>
      <c r="I6" s="77"/>
      <c r="J6" s="77"/>
      <c r="K6" s="77"/>
      <c r="L6" s="77"/>
      <c r="M6" s="92"/>
      <c r="N6" s="4"/>
      <c r="O6" s="4"/>
    </row>
    <row r="7" spans="1:19" s="119" customFormat="1" ht="23.4" x14ac:dyDescent="0.3">
      <c r="A7" s="215" t="s">
        <v>4</v>
      </c>
      <c r="B7" s="215"/>
      <c r="C7" s="218" t="s">
        <v>189</v>
      </c>
      <c r="D7" s="218"/>
      <c r="E7" s="218"/>
      <c r="F7" s="5"/>
      <c r="G7" s="5"/>
      <c r="H7" s="5"/>
      <c r="I7" s="5"/>
      <c r="J7" s="5"/>
      <c r="K7" s="5"/>
      <c r="L7" s="4"/>
      <c r="M7" s="92" t="s">
        <v>155</v>
      </c>
      <c r="N7" s="4"/>
      <c r="O7" s="4"/>
    </row>
    <row r="10" spans="1:19"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9"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9" ht="28.8" x14ac:dyDescent="0.3">
      <c r="A12" s="37">
        <v>1</v>
      </c>
      <c r="B12" s="14" t="s">
        <v>28</v>
      </c>
      <c r="C12" s="68">
        <v>21</v>
      </c>
      <c r="D12" s="201">
        <v>0</v>
      </c>
      <c r="E12" s="202"/>
      <c r="F12" s="202"/>
      <c r="G12" s="203"/>
      <c r="H12" s="204">
        <f>D12</f>
        <v>0</v>
      </c>
      <c r="I12" s="205"/>
      <c r="J12" s="206"/>
      <c r="K12" s="204">
        <f>H12+'Feb 25'!K12:M12</f>
        <v>19</v>
      </c>
      <c r="L12" s="205"/>
      <c r="M12" s="206"/>
      <c r="N12" s="106">
        <f>C12*12</f>
        <v>252</v>
      </c>
      <c r="O12" s="107" t="s">
        <v>100</v>
      </c>
      <c r="S12" s="160"/>
    </row>
    <row r="13" spans="1:19"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H13+'Feb 25'!K13</f>
        <v>110</v>
      </c>
      <c r="L13" s="72">
        <f>I13+'Feb 25'!L13</f>
        <v>128</v>
      </c>
      <c r="M13" s="72">
        <f>SUM(K13:L13)</f>
        <v>238</v>
      </c>
      <c r="N13" s="83">
        <f t="shared" ref="N13:N30" si="0">C13*12</f>
        <v>4800</v>
      </c>
      <c r="O13" s="108">
        <f>M13/N13</f>
        <v>4.9583333333333333E-2</v>
      </c>
      <c r="R13" s="120"/>
      <c r="S13" s="160"/>
    </row>
    <row r="14" spans="1:19" s="121" customFormat="1" ht="28.8" x14ac:dyDescent="0.3">
      <c r="A14" s="37" t="s">
        <v>80</v>
      </c>
      <c r="B14" s="14" t="s">
        <v>84</v>
      </c>
      <c r="C14" s="68">
        <v>300</v>
      </c>
      <c r="D14" s="161"/>
      <c r="E14" s="161"/>
      <c r="F14" s="161"/>
      <c r="G14" s="161"/>
      <c r="H14" s="72">
        <f t="shared" ref="H14:I17" si="1">D14+F14</f>
        <v>0</v>
      </c>
      <c r="I14" s="72">
        <f t="shared" si="1"/>
        <v>0</v>
      </c>
      <c r="J14" s="72">
        <f>I14+H14</f>
        <v>0</v>
      </c>
      <c r="K14" s="72">
        <f>H14+'Feb 25'!K14</f>
        <v>88</v>
      </c>
      <c r="L14" s="72">
        <f>I14+'Feb 25'!L14</f>
        <v>100</v>
      </c>
      <c r="M14" s="72">
        <f>SUM(K14:L14)</f>
        <v>188</v>
      </c>
      <c r="N14" s="83">
        <f t="shared" si="0"/>
        <v>3600</v>
      </c>
      <c r="O14" s="108">
        <f>M14/N14</f>
        <v>5.2222222222222225E-2</v>
      </c>
      <c r="R14" s="120"/>
      <c r="S14" s="160"/>
    </row>
    <row r="15" spans="1:19" s="121" customFormat="1" ht="28.8" x14ac:dyDescent="0.3">
      <c r="A15" s="37" t="s">
        <v>85</v>
      </c>
      <c r="B15" s="14" t="s">
        <v>86</v>
      </c>
      <c r="C15" s="68">
        <v>100</v>
      </c>
      <c r="D15" s="161"/>
      <c r="E15" s="161"/>
      <c r="F15" s="161"/>
      <c r="G15" s="161"/>
      <c r="H15" s="72">
        <f t="shared" si="1"/>
        <v>0</v>
      </c>
      <c r="I15" s="72">
        <f t="shared" si="1"/>
        <v>0</v>
      </c>
      <c r="J15" s="72">
        <f>I15+H15</f>
        <v>0</v>
      </c>
      <c r="K15" s="72">
        <f>H15+'Feb 25'!K15</f>
        <v>22</v>
      </c>
      <c r="L15" s="72">
        <f>I15+'Feb 25'!L15</f>
        <v>28</v>
      </c>
      <c r="M15" s="72">
        <f>SUM(K15:L15)</f>
        <v>50</v>
      </c>
      <c r="N15" s="83">
        <f t="shared" si="0"/>
        <v>1200</v>
      </c>
      <c r="O15" s="108">
        <f t="shared" ref="O15:O51" si="2">M15/N15</f>
        <v>4.1666666666666664E-2</v>
      </c>
      <c r="R15" s="120"/>
      <c r="S15" s="160"/>
    </row>
    <row r="16" spans="1:19" s="121" customFormat="1" x14ac:dyDescent="0.3">
      <c r="A16" s="37">
        <v>2</v>
      </c>
      <c r="B16" s="14" t="s">
        <v>74</v>
      </c>
      <c r="C16" s="68">
        <v>4</v>
      </c>
      <c r="D16" s="167">
        <v>0</v>
      </c>
      <c r="E16" s="163"/>
      <c r="F16" s="163"/>
      <c r="G16" s="163"/>
      <c r="H16" s="72">
        <f t="shared" si="1"/>
        <v>0</v>
      </c>
      <c r="I16" s="72">
        <f t="shared" si="1"/>
        <v>0</v>
      </c>
      <c r="J16" s="72">
        <f>I16+H16</f>
        <v>0</v>
      </c>
      <c r="K16" s="72">
        <f>H16+'Feb 25'!K16</f>
        <v>0</v>
      </c>
      <c r="L16" s="72">
        <f>I16+'Feb 25'!L16</f>
        <v>0</v>
      </c>
      <c r="M16" s="72">
        <f>SUM(K16:L16)</f>
        <v>0</v>
      </c>
      <c r="N16" s="110">
        <f t="shared" si="0"/>
        <v>48</v>
      </c>
      <c r="O16" s="108">
        <f t="shared" si="2"/>
        <v>0</v>
      </c>
      <c r="R16" s="120"/>
      <c r="S16" s="160"/>
    </row>
    <row r="17" spans="1:20" s="121" customFormat="1" x14ac:dyDescent="0.3">
      <c r="A17" s="61" t="s">
        <v>38</v>
      </c>
      <c r="B17" s="62" t="s">
        <v>32</v>
      </c>
      <c r="C17" s="68">
        <v>380</v>
      </c>
      <c r="D17" s="161"/>
      <c r="E17" s="161"/>
      <c r="F17" s="161"/>
      <c r="G17" s="161"/>
      <c r="H17" s="72">
        <f t="shared" si="1"/>
        <v>0</v>
      </c>
      <c r="I17" s="72">
        <f t="shared" si="1"/>
        <v>0</v>
      </c>
      <c r="J17" s="72">
        <f>I17+H17</f>
        <v>0</v>
      </c>
      <c r="K17" s="72">
        <f>H17+'Feb 25'!K17</f>
        <v>30</v>
      </c>
      <c r="L17" s="72">
        <f>I17+'Feb 25'!L17</f>
        <v>59</v>
      </c>
      <c r="M17" s="72">
        <f>SUM(K17:L17)</f>
        <v>89</v>
      </c>
      <c r="N17" s="111">
        <f t="shared" si="0"/>
        <v>4560</v>
      </c>
      <c r="O17" s="108">
        <f t="shared" si="2"/>
        <v>1.9517543859649124E-2</v>
      </c>
      <c r="R17" s="120"/>
      <c r="S17" s="160"/>
      <c r="T17" s="137"/>
    </row>
    <row r="18" spans="1:20" s="121" customFormat="1" ht="28.8" x14ac:dyDescent="0.3">
      <c r="A18" s="38">
        <v>3</v>
      </c>
      <c r="B18" s="129" t="s">
        <v>10</v>
      </c>
      <c r="C18" s="129"/>
      <c r="D18" s="132"/>
      <c r="E18" s="132"/>
      <c r="F18" s="132"/>
      <c r="G18" s="132"/>
      <c r="H18" s="80"/>
      <c r="I18" s="31"/>
      <c r="J18" s="31"/>
      <c r="K18" s="31"/>
      <c r="L18" s="112"/>
      <c r="M18" s="112"/>
      <c r="N18" s="112"/>
      <c r="O18" s="112"/>
      <c r="R18" s="120"/>
      <c r="S18" s="160"/>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H19+'Feb 25'!K19</f>
        <v>30</v>
      </c>
      <c r="L19" s="72">
        <f>I19+'Feb 25'!L19</f>
        <v>45</v>
      </c>
      <c r="M19" s="72">
        <f>SUM(K19:L19)</f>
        <v>75</v>
      </c>
      <c r="N19" s="113">
        <f t="shared" si="0"/>
        <v>1680</v>
      </c>
      <c r="O19" s="108">
        <f t="shared" si="2"/>
        <v>4.4642857142857144E-2</v>
      </c>
      <c r="R19" s="120"/>
      <c r="S19" s="160"/>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H20+'Feb 25'!K20</f>
        <v>30</v>
      </c>
      <c r="L20" s="72">
        <f>I20+'Feb 25'!L20</f>
        <v>45</v>
      </c>
      <c r="M20" s="72">
        <f t="shared" ref="M20:M30" si="5">SUM(K20:L20)</f>
        <v>75</v>
      </c>
      <c r="N20" s="114">
        <f t="shared" si="0"/>
        <v>1428</v>
      </c>
      <c r="O20" s="108">
        <f t="shared" si="2"/>
        <v>5.2521008403361345E-2</v>
      </c>
      <c r="R20" s="120"/>
      <c r="S20" s="160"/>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H21+'Feb 25'!K21</f>
        <v>40</v>
      </c>
      <c r="L21" s="72">
        <f>I21+'Feb 25'!L21</f>
        <v>19</v>
      </c>
      <c r="M21" s="72">
        <f t="shared" si="5"/>
        <v>59</v>
      </c>
      <c r="N21" s="114">
        <f t="shared" si="0"/>
        <v>1142.4000000000001</v>
      </c>
      <c r="O21" s="108">
        <f t="shared" si="2"/>
        <v>5.1645658263305319E-2</v>
      </c>
      <c r="R21" s="120"/>
      <c r="S21" s="160"/>
    </row>
    <row r="22" spans="1:20" s="121" customFormat="1" ht="43.2" x14ac:dyDescent="0.3">
      <c r="A22" s="39" t="s">
        <v>107</v>
      </c>
      <c r="B22" s="14" t="s">
        <v>33</v>
      </c>
      <c r="C22" s="68"/>
      <c r="D22" s="161"/>
      <c r="E22" s="161"/>
      <c r="F22" s="161"/>
      <c r="G22" s="161"/>
      <c r="H22" s="72">
        <f t="shared" si="3"/>
        <v>0</v>
      </c>
      <c r="I22" s="72">
        <f t="shared" si="3"/>
        <v>0</v>
      </c>
      <c r="J22" s="72">
        <f t="shared" si="4"/>
        <v>0</v>
      </c>
      <c r="K22" s="72">
        <f>H22+'Feb 25'!K22</f>
        <v>0</v>
      </c>
      <c r="L22" s="72">
        <f>I22+'Feb 25'!L22</f>
        <v>0</v>
      </c>
      <c r="M22" s="72">
        <f t="shared" si="5"/>
        <v>0</v>
      </c>
      <c r="N22" s="114">
        <f t="shared" si="0"/>
        <v>0</v>
      </c>
      <c r="O22" s="108" t="e">
        <f t="shared" si="2"/>
        <v>#DIV/0!</v>
      </c>
      <c r="R22" s="120"/>
      <c r="S22" s="160"/>
    </row>
    <row r="23" spans="1:20" s="121" customFormat="1" ht="28.8" x14ac:dyDescent="0.3">
      <c r="A23" s="39" t="s">
        <v>108</v>
      </c>
      <c r="B23" s="14" t="s">
        <v>37</v>
      </c>
      <c r="C23" s="68"/>
      <c r="D23" s="161"/>
      <c r="E23" s="161"/>
      <c r="F23" s="161"/>
      <c r="G23" s="161"/>
      <c r="H23" s="72">
        <f t="shared" si="3"/>
        <v>0</v>
      </c>
      <c r="I23" s="72">
        <f t="shared" si="3"/>
        <v>0</v>
      </c>
      <c r="J23" s="72">
        <f t="shared" si="4"/>
        <v>0</v>
      </c>
      <c r="K23" s="72">
        <f>H23+'Feb 25'!K23</f>
        <v>22</v>
      </c>
      <c r="L23" s="72">
        <f>I23+'Feb 25'!L23</f>
        <v>21</v>
      </c>
      <c r="M23" s="72">
        <f t="shared" si="5"/>
        <v>43</v>
      </c>
      <c r="N23" s="114">
        <f t="shared" si="0"/>
        <v>0</v>
      </c>
      <c r="O23" s="108" t="e">
        <f t="shared" si="2"/>
        <v>#DIV/0!</v>
      </c>
      <c r="R23" s="120"/>
      <c r="S23" s="160"/>
    </row>
    <row r="24" spans="1:20" s="121" customFormat="1" ht="28.8" x14ac:dyDescent="0.3">
      <c r="A24" s="37" t="s">
        <v>44</v>
      </c>
      <c r="B24" s="14" t="s">
        <v>81</v>
      </c>
      <c r="C24" s="68"/>
      <c r="D24" s="161"/>
      <c r="E24" s="161"/>
      <c r="F24" s="161"/>
      <c r="G24" s="161"/>
      <c r="H24" s="72">
        <f t="shared" si="3"/>
        <v>0</v>
      </c>
      <c r="I24" s="72">
        <f t="shared" si="3"/>
        <v>0</v>
      </c>
      <c r="J24" s="72">
        <f t="shared" si="4"/>
        <v>0</v>
      </c>
      <c r="K24" s="72">
        <f>H24+'Feb 25'!K24</f>
        <v>0</v>
      </c>
      <c r="L24" s="72">
        <f>I24+'Feb 25'!L24</f>
        <v>1</v>
      </c>
      <c r="M24" s="72">
        <f t="shared" si="5"/>
        <v>1</v>
      </c>
      <c r="N24" s="114">
        <f t="shared" si="0"/>
        <v>0</v>
      </c>
      <c r="O24" s="108" t="e">
        <f t="shared" si="2"/>
        <v>#DIV/0!</v>
      </c>
      <c r="R24" s="120"/>
      <c r="S24" s="160"/>
    </row>
    <row r="25" spans="1:20" s="121" customFormat="1" ht="43.2" x14ac:dyDescent="0.3">
      <c r="A25" s="37" t="s">
        <v>45</v>
      </c>
      <c r="B25" s="14" t="s">
        <v>91</v>
      </c>
      <c r="C25" s="68"/>
      <c r="D25" s="161"/>
      <c r="E25" s="161"/>
      <c r="F25" s="161"/>
      <c r="G25" s="161"/>
      <c r="H25" s="72">
        <f t="shared" si="3"/>
        <v>0</v>
      </c>
      <c r="I25" s="72">
        <f t="shared" si="3"/>
        <v>0</v>
      </c>
      <c r="J25" s="72">
        <f t="shared" si="4"/>
        <v>0</v>
      </c>
      <c r="K25" s="72">
        <f>H25+'Feb 25'!K25</f>
        <v>3</v>
      </c>
      <c r="L25" s="72">
        <f>I25+'Feb 25'!L25</f>
        <v>5</v>
      </c>
      <c r="M25" s="72">
        <f t="shared" si="5"/>
        <v>8</v>
      </c>
      <c r="N25" s="114">
        <f t="shared" si="0"/>
        <v>0</v>
      </c>
      <c r="O25" s="108" t="e">
        <f t="shared" si="2"/>
        <v>#DIV/0!</v>
      </c>
      <c r="R25" s="120"/>
      <c r="S25" s="160"/>
    </row>
    <row r="26" spans="1:20" s="121" customFormat="1" ht="43.2" x14ac:dyDescent="0.3">
      <c r="A26" s="37" t="s">
        <v>99</v>
      </c>
      <c r="B26" s="14" t="s">
        <v>92</v>
      </c>
      <c r="C26" s="68"/>
      <c r="D26" s="161"/>
      <c r="E26" s="161"/>
      <c r="F26" s="161"/>
      <c r="G26" s="161"/>
      <c r="H26" s="72">
        <f t="shared" si="3"/>
        <v>0</v>
      </c>
      <c r="I26" s="72">
        <f t="shared" si="3"/>
        <v>0</v>
      </c>
      <c r="J26" s="72">
        <f t="shared" si="4"/>
        <v>0</v>
      </c>
      <c r="K26" s="72">
        <f>H26+'Feb 25'!K26</f>
        <v>25</v>
      </c>
      <c r="L26" s="72">
        <f>I26+'Feb 25'!L26</f>
        <v>29</v>
      </c>
      <c r="M26" s="72">
        <f t="shared" si="5"/>
        <v>54</v>
      </c>
      <c r="N26" s="114">
        <f t="shared" si="0"/>
        <v>0</v>
      </c>
      <c r="O26" s="108" t="e">
        <f t="shared" si="2"/>
        <v>#DIV/0!</v>
      </c>
      <c r="R26" s="120"/>
      <c r="S26" s="160"/>
    </row>
    <row r="27" spans="1:20" s="121" customFormat="1" ht="28.8" x14ac:dyDescent="0.3">
      <c r="A27" s="37">
        <v>4</v>
      </c>
      <c r="B27" s="14" t="s">
        <v>46</v>
      </c>
      <c r="C27" s="68"/>
      <c r="D27" s="161"/>
      <c r="E27" s="161"/>
      <c r="F27" s="161"/>
      <c r="G27" s="161"/>
      <c r="H27" s="72">
        <f t="shared" si="3"/>
        <v>0</v>
      </c>
      <c r="I27" s="72">
        <f t="shared" si="3"/>
        <v>0</v>
      </c>
      <c r="J27" s="72">
        <f t="shared" si="4"/>
        <v>0</v>
      </c>
      <c r="K27" s="72">
        <f>H27+'Feb 25'!K27</f>
        <v>4</v>
      </c>
      <c r="L27" s="72">
        <f>I27+'Feb 25'!L27</f>
        <v>8</v>
      </c>
      <c r="M27" s="72">
        <f t="shared" si="5"/>
        <v>12</v>
      </c>
      <c r="N27" s="114">
        <f t="shared" si="0"/>
        <v>0</v>
      </c>
      <c r="O27" s="108" t="e">
        <f t="shared" si="2"/>
        <v>#DIV/0!</v>
      </c>
      <c r="R27" s="120"/>
      <c r="S27" s="160"/>
    </row>
    <row r="28" spans="1:20" s="121" customFormat="1" ht="28.8" x14ac:dyDescent="0.3">
      <c r="A28" s="37" t="s">
        <v>48</v>
      </c>
      <c r="B28" s="14" t="s">
        <v>47</v>
      </c>
      <c r="C28" s="68"/>
      <c r="D28" s="161"/>
      <c r="E28" s="161"/>
      <c r="F28" s="161"/>
      <c r="G28" s="161"/>
      <c r="H28" s="72">
        <f t="shared" si="3"/>
        <v>0</v>
      </c>
      <c r="I28" s="72">
        <f t="shared" si="3"/>
        <v>0</v>
      </c>
      <c r="J28" s="72">
        <f t="shared" si="4"/>
        <v>0</v>
      </c>
      <c r="K28" s="72">
        <f>H28+'Feb 25'!K28</f>
        <v>0</v>
      </c>
      <c r="L28" s="72">
        <f>I28+'Feb 25'!L28</f>
        <v>0</v>
      </c>
      <c r="M28" s="72">
        <f t="shared" si="5"/>
        <v>0</v>
      </c>
      <c r="N28" s="114">
        <f t="shared" si="0"/>
        <v>0</v>
      </c>
      <c r="O28" s="108" t="e">
        <f t="shared" si="2"/>
        <v>#DIV/0!</v>
      </c>
      <c r="R28" s="120"/>
      <c r="S28" s="160"/>
    </row>
    <row r="29" spans="1:20" s="121" customFormat="1" ht="28.8" x14ac:dyDescent="0.3">
      <c r="A29" s="37" t="s">
        <v>51</v>
      </c>
      <c r="B29" s="14" t="s">
        <v>49</v>
      </c>
      <c r="C29" s="68"/>
      <c r="D29" s="161"/>
      <c r="E29" s="161"/>
      <c r="F29" s="161"/>
      <c r="G29" s="161"/>
      <c r="H29" s="72">
        <f t="shared" si="3"/>
        <v>0</v>
      </c>
      <c r="I29" s="72">
        <f t="shared" si="3"/>
        <v>0</v>
      </c>
      <c r="J29" s="72">
        <f t="shared" si="4"/>
        <v>0</v>
      </c>
      <c r="K29" s="72">
        <f>H29+'Feb 25'!K29</f>
        <v>15</v>
      </c>
      <c r="L29" s="72">
        <f>I29+'Feb 25'!L29</f>
        <v>6</v>
      </c>
      <c r="M29" s="72">
        <f t="shared" si="5"/>
        <v>21</v>
      </c>
      <c r="N29" s="114">
        <f t="shared" si="0"/>
        <v>0</v>
      </c>
      <c r="O29" s="108" t="e">
        <f t="shared" si="2"/>
        <v>#DIV/0!</v>
      </c>
      <c r="R29" s="120"/>
      <c r="S29" s="160"/>
    </row>
    <row r="30" spans="1:20" s="121" customFormat="1" ht="28.8" x14ac:dyDescent="0.3">
      <c r="A30" s="37" t="s">
        <v>52</v>
      </c>
      <c r="B30" s="14" t="s">
        <v>50</v>
      </c>
      <c r="C30" s="68"/>
      <c r="D30" s="161"/>
      <c r="E30" s="161"/>
      <c r="F30" s="161"/>
      <c r="G30" s="161"/>
      <c r="H30" s="72">
        <f t="shared" si="3"/>
        <v>0</v>
      </c>
      <c r="I30" s="72">
        <f t="shared" si="3"/>
        <v>0</v>
      </c>
      <c r="J30" s="72">
        <f t="shared" si="4"/>
        <v>0</v>
      </c>
      <c r="K30" s="72">
        <f>H30+'Feb 25'!K30</f>
        <v>15</v>
      </c>
      <c r="L30" s="72">
        <f>I30+'Feb 25'!L30</f>
        <v>6</v>
      </c>
      <c r="M30" s="72">
        <f t="shared" si="5"/>
        <v>21</v>
      </c>
      <c r="N30" s="114">
        <f t="shared" si="0"/>
        <v>0</v>
      </c>
      <c r="O30" s="108" t="e">
        <f t="shared" si="2"/>
        <v>#DIV/0!</v>
      </c>
      <c r="R30" s="120"/>
      <c r="S30" s="160"/>
    </row>
    <row r="31" spans="1:20" s="121" customFormat="1" x14ac:dyDescent="0.3">
      <c r="A31" s="37"/>
      <c r="B31" s="14"/>
      <c r="C31" s="68"/>
      <c r="D31" s="116"/>
      <c r="E31" s="116"/>
      <c r="F31" s="116"/>
      <c r="G31" s="116"/>
      <c r="H31" s="22"/>
      <c r="I31" s="22"/>
      <c r="J31" s="22"/>
      <c r="K31" s="22"/>
      <c r="L31" s="22"/>
      <c r="M31" s="22"/>
      <c r="N31" s="114"/>
      <c r="O31" s="108" t="e">
        <f t="shared" si="2"/>
        <v>#DIV/0!</v>
      </c>
      <c r="R31" s="120"/>
      <c r="S31" s="160"/>
    </row>
    <row r="32" spans="1:20" s="121" customFormat="1" x14ac:dyDescent="0.3">
      <c r="A32" s="38"/>
      <c r="B32" s="130" t="s">
        <v>11</v>
      </c>
      <c r="C32" s="131"/>
      <c r="D32" s="133"/>
      <c r="E32" s="133"/>
      <c r="F32" s="133"/>
      <c r="G32" s="134"/>
      <c r="H32" s="78"/>
      <c r="I32" s="31"/>
      <c r="J32" s="31"/>
      <c r="K32" s="31"/>
      <c r="L32" s="112"/>
      <c r="M32" s="112"/>
      <c r="N32" s="112"/>
      <c r="O32" s="43"/>
      <c r="R32" s="120"/>
      <c r="S32" s="160"/>
    </row>
    <row r="33" spans="1:19" s="121" customFormat="1" ht="28.8" x14ac:dyDescent="0.3">
      <c r="A33" s="89">
        <v>5</v>
      </c>
      <c r="B33" s="90" t="s">
        <v>53</v>
      </c>
      <c r="C33" s="68"/>
      <c r="D33" s="161"/>
      <c r="E33" s="161"/>
      <c r="F33" s="161"/>
      <c r="G33" s="161"/>
      <c r="H33" s="72">
        <f>D33+F33</f>
        <v>0</v>
      </c>
      <c r="I33" s="72">
        <f>E33+G33</f>
        <v>0</v>
      </c>
      <c r="J33" s="72">
        <f>I33+H33</f>
        <v>0</v>
      </c>
      <c r="K33" s="72">
        <f>H33+'Feb 25'!K33</f>
        <v>25</v>
      </c>
      <c r="L33" s="72">
        <f>I33+'Feb 25'!L33</f>
        <v>29</v>
      </c>
      <c r="M33" s="72">
        <f>SUM(K33:L33)</f>
        <v>54</v>
      </c>
      <c r="N33" s="114">
        <f t="shared" ref="N33:N57" si="6">C33*12</f>
        <v>0</v>
      </c>
      <c r="O33" s="108" t="e">
        <f>M33/N33</f>
        <v>#DIV/0!</v>
      </c>
      <c r="R33" s="120"/>
      <c r="S33" s="160"/>
    </row>
    <row r="34" spans="1:19" s="121" customFormat="1" ht="28.8" x14ac:dyDescent="0.3">
      <c r="A34" s="89">
        <v>6</v>
      </c>
      <c r="B34" s="90" t="s">
        <v>54</v>
      </c>
      <c r="C34" s="68"/>
      <c r="D34" s="161"/>
      <c r="E34" s="161"/>
      <c r="F34" s="161"/>
      <c r="G34" s="161"/>
      <c r="H34" s="72">
        <f t="shared" ref="H34:I37" si="7">D34+F34</f>
        <v>0</v>
      </c>
      <c r="I34" s="72">
        <f t="shared" si="7"/>
        <v>0</v>
      </c>
      <c r="J34" s="72">
        <f>I34+H34</f>
        <v>0</v>
      </c>
      <c r="K34" s="72">
        <f>H34+'Feb 25'!K34</f>
        <v>13</v>
      </c>
      <c r="L34" s="72">
        <f>I34+'Feb 25'!L34</f>
        <v>4</v>
      </c>
      <c r="M34" s="72">
        <f>SUM(K34:L34)</f>
        <v>17</v>
      </c>
      <c r="N34" s="114">
        <f t="shared" si="6"/>
        <v>0</v>
      </c>
      <c r="O34" s="108" t="e">
        <f t="shared" si="2"/>
        <v>#DIV/0!</v>
      </c>
      <c r="R34" s="120"/>
      <c r="S34" s="160"/>
    </row>
    <row r="35" spans="1:19" s="121" customFormat="1" ht="43.2" x14ac:dyDescent="0.3">
      <c r="A35" s="89">
        <v>7</v>
      </c>
      <c r="B35" s="90" t="s">
        <v>55</v>
      </c>
      <c r="C35" s="68"/>
      <c r="D35" s="161"/>
      <c r="E35" s="161"/>
      <c r="F35" s="161"/>
      <c r="G35" s="161"/>
      <c r="H35" s="72">
        <f t="shared" si="7"/>
        <v>0</v>
      </c>
      <c r="I35" s="72">
        <f t="shared" si="7"/>
        <v>0</v>
      </c>
      <c r="J35" s="72">
        <f>I35+H35</f>
        <v>0</v>
      </c>
      <c r="K35" s="72">
        <f>H35+'Feb 25'!K35</f>
        <v>0</v>
      </c>
      <c r="L35" s="72">
        <f>I35+'Feb 25'!L35</f>
        <v>0</v>
      </c>
      <c r="M35" s="72">
        <f>SUM(K35:L35)</f>
        <v>0</v>
      </c>
      <c r="N35" s="114">
        <f t="shared" si="6"/>
        <v>0</v>
      </c>
      <c r="O35" s="108" t="e">
        <f t="shared" si="2"/>
        <v>#DIV/0!</v>
      </c>
      <c r="R35" s="120"/>
      <c r="S35" s="160"/>
    </row>
    <row r="36" spans="1:19" s="121" customFormat="1" ht="28.8" x14ac:dyDescent="0.3">
      <c r="A36" s="89">
        <v>8</v>
      </c>
      <c r="B36" s="90" t="s">
        <v>83</v>
      </c>
      <c r="C36" s="71"/>
      <c r="D36" s="161"/>
      <c r="E36" s="161"/>
      <c r="F36" s="161"/>
      <c r="G36" s="161"/>
      <c r="H36" s="72">
        <f t="shared" si="7"/>
        <v>0</v>
      </c>
      <c r="I36" s="72">
        <f t="shared" si="7"/>
        <v>0</v>
      </c>
      <c r="J36" s="72">
        <f>I36+H36</f>
        <v>0</v>
      </c>
      <c r="K36" s="72">
        <f>H36+'Feb 25'!K36</f>
        <v>0</v>
      </c>
      <c r="L36" s="72">
        <f>I36+'Feb 25'!L36</f>
        <v>1</v>
      </c>
      <c r="M36" s="72">
        <f>SUM(K36:L36)</f>
        <v>1</v>
      </c>
      <c r="N36" s="114">
        <f t="shared" si="6"/>
        <v>0</v>
      </c>
      <c r="O36" s="108" t="e">
        <f t="shared" si="2"/>
        <v>#DIV/0!</v>
      </c>
      <c r="R36" s="120"/>
      <c r="S36" s="160"/>
    </row>
    <row r="37" spans="1:19" s="121" customFormat="1" ht="43.2" x14ac:dyDescent="0.3">
      <c r="A37" s="89" t="s">
        <v>82</v>
      </c>
      <c r="B37" s="90" t="s">
        <v>56</v>
      </c>
      <c r="C37" s="68"/>
      <c r="D37" s="161"/>
      <c r="E37" s="161"/>
      <c r="F37" s="161"/>
      <c r="G37" s="161"/>
      <c r="H37" s="72">
        <f>D37+F37</f>
        <v>0</v>
      </c>
      <c r="I37" s="72">
        <f t="shared" si="7"/>
        <v>0</v>
      </c>
      <c r="J37" s="72">
        <f>I37+H37</f>
        <v>0</v>
      </c>
      <c r="K37" s="72">
        <f>H37+'Feb 25'!K37</f>
        <v>0</v>
      </c>
      <c r="L37" s="72">
        <f>I37+'Feb 25'!L37</f>
        <v>0</v>
      </c>
      <c r="M37" s="72">
        <f>SUM(K37:L37)</f>
        <v>0</v>
      </c>
      <c r="N37" s="114">
        <f t="shared" si="6"/>
        <v>0</v>
      </c>
      <c r="O37" s="108" t="e">
        <f t="shared" si="2"/>
        <v>#DIV/0!</v>
      </c>
      <c r="R37" s="120"/>
      <c r="S37" s="160"/>
    </row>
    <row r="38" spans="1:19" s="121" customFormat="1" x14ac:dyDescent="0.3">
      <c r="A38" s="89"/>
      <c r="B38" s="99" t="s">
        <v>158</v>
      </c>
      <c r="C38" s="102">
        <f t="shared" ref="C38:M38" si="8">SUM(C33:C37)</f>
        <v>0</v>
      </c>
      <c r="D38" s="117">
        <f>SUM(D33:D37)</f>
        <v>0</v>
      </c>
      <c r="E38" s="117">
        <f>SUM(E33:E37)</f>
        <v>0</v>
      </c>
      <c r="F38" s="117">
        <f>SUM(F33:F37)</f>
        <v>0</v>
      </c>
      <c r="G38" s="117">
        <f>SUM(G33:G37)</f>
        <v>0</v>
      </c>
      <c r="H38" s="103">
        <f t="shared" si="8"/>
        <v>0</v>
      </c>
      <c r="I38" s="103">
        <f t="shared" si="8"/>
        <v>0</v>
      </c>
      <c r="J38" s="103">
        <f t="shared" si="8"/>
        <v>0</v>
      </c>
      <c r="K38" s="103">
        <f t="shared" si="8"/>
        <v>38</v>
      </c>
      <c r="L38" s="103">
        <f t="shared" si="8"/>
        <v>34</v>
      </c>
      <c r="M38" s="103">
        <f t="shared" si="8"/>
        <v>72</v>
      </c>
      <c r="N38" s="114">
        <f t="shared" si="6"/>
        <v>0</v>
      </c>
      <c r="O38" s="108" t="e">
        <f t="shared" si="2"/>
        <v>#DIV/0!</v>
      </c>
      <c r="R38" s="120"/>
      <c r="S38" s="160"/>
    </row>
    <row r="39" spans="1:19" s="121" customFormat="1" ht="28.8" x14ac:dyDescent="0.3">
      <c r="A39" s="38"/>
      <c r="B39" s="130" t="s">
        <v>175</v>
      </c>
      <c r="C39" s="131"/>
      <c r="D39" s="133"/>
      <c r="E39" s="133"/>
      <c r="F39" s="133"/>
      <c r="G39" s="134"/>
      <c r="H39" s="78"/>
      <c r="I39" s="31"/>
      <c r="J39" s="31"/>
      <c r="K39" s="31"/>
      <c r="L39" s="112"/>
      <c r="M39" s="112"/>
      <c r="N39" s="112"/>
      <c r="O39" s="43"/>
      <c r="R39" s="120"/>
      <c r="S39" s="160"/>
    </row>
    <row r="40" spans="1:19" s="121" customFormat="1" ht="28.8" x14ac:dyDescent="0.3">
      <c r="A40" s="37" t="s">
        <v>57</v>
      </c>
      <c r="B40" s="17" t="s">
        <v>169</v>
      </c>
      <c r="C40" s="68"/>
      <c r="D40" s="161"/>
      <c r="E40" s="161"/>
      <c r="F40" s="161"/>
      <c r="G40" s="161"/>
      <c r="H40" s="72">
        <f t="shared" ref="H40:I44" si="9">D40+F40</f>
        <v>0</v>
      </c>
      <c r="I40" s="72">
        <f t="shared" si="9"/>
        <v>0</v>
      </c>
      <c r="J40" s="72">
        <f>I40+H40</f>
        <v>0</v>
      </c>
      <c r="K40" s="72">
        <f>H40+'Feb 25'!K40</f>
        <v>0</v>
      </c>
      <c r="L40" s="72">
        <f>I40+'Feb 25'!L40</f>
        <v>0</v>
      </c>
      <c r="M40" s="72">
        <f>SUM(K40:L40)</f>
        <v>0</v>
      </c>
      <c r="N40" s="114">
        <f t="shared" si="6"/>
        <v>0</v>
      </c>
      <c r="O40" s="108" t="e">
        <f t="shared" si="2"/>
        <v>#DIV/0!</v>
      </c>
      <c r="R40" s="120"/>
      <c r="S40" s="160"/>
    </row>
    <row r="41" spans="1:19" ht="28.8" x14ac:dyDescent="0.3">
      <c r="A41" s="37" t="s">
        <v>58</v>
      </c>
      <c r="B41" s="18" t="s">
        <v>176</v>
      </c>
      <c r="C41" s="71"/>
      <c r="D41" s="161"/>
      <c r="E41" s="161"/>
      <c r="F41" s="161"/>
      <c r="G41" s="161"/>
      <c r="H41" s="72">
        <f t="shared" si="9"/>
        <v>0</v>
      </c>
      <c r="I41" s="72">
        <f t="shared" si="9"/>
        <v>0</v>
      </c>
      <c r="J41" s="72">
        <f>I41+H41</f>
        <v>0</v>
      </c>
      <c r="K41" s="72">
        <f>H41+'Feb 25'!K41</f>
        <v>2</v>
      </c>
      <c r="L41" s="72">
        <f>I41+'Feb 25'!L41</f>
        <v>8</v>
      </c>
      <c r="M41" s="72">
        <f>SUM(K41:L41)</f>
        <v>10</v>
      </c>
      <c r="N41" s="114">
        <f t="shared" si="6"/>
        <v>0</v>
      </c>
      <c r="O41" s="108" t="e">
        <f t="shared" si="2"/>
        <v>#DIV/0!</v>
      </c>
      <c r="S41" s="160"/>
    </row>
    <row r="42" spans="1:19" ht="28.8" x14ac:dyDescent="0.3">
      <c r="A42" s="37" t="s">
        <v>157</v>
      </c>
      <c r="B42" s="18" t="s">
        <v>177</v>
      </c>
      <c r="C42" s="71"/>
      <c r="D42" s="161"/>
      <c r="E42" s="161"/>
      <c r="F42" s="161"/>
      <c r="G42" s="161"/>
      <c r="H42" s="72">
        <f t="shared" si="9"/>
        <v>0</v>
      </c>
      <c r="I42" s="72">
        <f t="shared" si="9"/>
        <v>0</v>
      </c>
      <c r="J42" s="72">
        <f>I42+H42</f>
        <v>0</v>
      </c>
      <c r="K42" s="72">
        <f>H42+'Feb 25'!K42</f>
        <v>3</v>
      </c>
      <c r="L42" s="72">
        <f>I42+'Feb 25'!L42</f>
        <v>1</v>
      </c>
      <c r="M42" s="72">
        <f>SUM(K42:L42)</f>
        <v>4</v>
      </c>
      <c r="N42" s="114">
        <f t="shared" si="6"/>
        <v>0</v>
      </c>
      <c r="O42" s="108" t="e">
        <f t="shared" si="2"/>
        <v>#DIV/0!</v>
      </c>
      <c r="S42" s="160"/>
    </row>
    <row r="43" spans="1:19" ht="43.2" x14ac:dyDescent="0.3">
      <c r="A43" s="37" t="s">
        <v>170</v>
      </c>
      <c r="B43" s="18" t="s">
        <v>178</v>
      </c>
      <c r="C43" s="71"/>
      <c r="D43" s="161"/>
      <c r="E43" s="161"/>
      <c r="F43" s="161"/>
      <c r="G43" s="161"/>
      <c r="H43" s="72">
        <f t="shared" si="9"/>
        <v>0</v>
      </c>
      <c r="I43" s="72">
        <f t="shared" si="9"/>
        <v>0</v>
      </c>
      <c r="J43" s="72">
        <f>I43+H43</f>
        <v>0</v>
      </c>
      <c r="K43" s="72">
        <f>H43+'Feb 25'!K43</f>
        <v>0</v>
      </c>
      <c r="L43" s="72">
        <f>I43+'Feb 25'!L43</f>
        <v>0</v>
      </c>
      <c r="M43" s="72">
        <f>SUM(K43:L43)</f>
        <v>0</v>
      </c>
      <c r="N43" s="114">
        <f t="shared" si="6"/>
        <v>0</v>
      </c>
      <c r="O43" s="108" t="e">
        <f t="shared" si="2"/>
        <v>#DIV/0!</v>
      </c>
      <c r="S43" s="160"/>
    </row>
    <row r="44" spans="1:19" ht="43.2" x14ac:dyDescent="0.3">
      <c r="A44" s="37" t="s">
        <v>171</v>
      </c>
      <c r="B44" s="18" t="s">
        <v>179</v>
      </c>
      <c r="C44" s="71"/>
      <c r="D44" s="161"/>
      <c r="E44" s="161"/>
      <c r="F44" s="161"/>
      <c r="G44" s="161"/>
      <c r="H44" s="72">
        <f t="shared" si="9"/>
        <v>0</v>
      </c>
      <c r="I44" s="72">
        <f t="shared" si="9"/>
        <v>0</v>
      </c>
      <c r="J44" s="72">
        <f>I44+H44</f>
        <v>0</v>
      </c>
      <c r="K44" s="72">
        <f>H44+'Feb 25'!K44</f>
        <v>0</v>
      </c>
      <c r="L44" s="72">
        <f>I44+'Feb 25'!L44</f>
        <v>0</v>
      </c>
      <c r="M44" s="72">
        <f>SUM(K44:L44)</f>
        <v>0</v>
      </c>
      <c r="N44" s="114">
        <f t="shared" si="6"/>
        <v>0</v>
      </c>
      <c r="O44" s="108" t="e">
        <f t="shared" si="2"/>
        <v>#DIV/0!</v>
      </c>
      <c r="S44" s="160"/>
    </row>
    <row r="45" spans="1:19" ht="28.8" x14ac:dyDescent="0.3">
      <c r="A45" s="37"/>
      <c r="B45" s="104" t="s">
        <v>181</v>
      </c>
      <c r="C45" s="135">
        <f t="shared" ref="C45:M45" si="10">SUM(C41:C44)</f>
        <v>0</v>
      </c>
      <c r="D45" s="135">
        <f>SUM(D41:D44)</f>
        <v>0</v>
      </c>
      <c r="E45" s="135">
        <f>SUM(E41:E44)</f>
        <v>0</v>
      </c>
      <c r="F45" s="135">
        <f>SUM(F41:F44)</f>
        <v>0</v>
      </c>
      <c r="G45" s="135">
        <f>SUM(G41:G44)</f>
        <v>0</v>
      </c>
      <c r="H45" s="135">
        <f t="shared" si="10"/>
        <v>0</v>
      </c>
      <c r="I45" s="135">
        <f t="shared" si="10"/>
        <v>0</v>
      </c>
      <c r="J45" s="135">
        <f t="shared" si="10"/>
        <v>0</v>
      </c>
      <c r="K45" s="135">
        <f t="shared" si="10"/>
        <v>5</v>
      </c>
      <c r="L45" s="135">
        <f t="shared" si="10"/>
        <v>9</v>
      </c>
      <c r="M45" s="135">
        <f t="shared" si="10"/>
        <v>14</v>
      </c>
      <c r="N45" s="114">
        <f t="shared" si="6"/>
        <v>0</v>
      </c>
      <c r="O45" s="108" t="e">
        <f t="shared" si="2"/>
        <v>#DIV/0!</v>
      </c>
      <c r="S45" s="160"/>
    </row>
    <row r="46" spans="1:19" ht="28.8" x14ac:dyDescent="0.3">
      <c r="A46" s="44"/>
      <c r="B46" s="99" t="s">
        <v>180</v>
      </c>
      <c r="C46" s="100">
        <f t="shared" ref="C46:M46" si="11">C38+C45</f>
        <v>0</v>
      </c>
      <c r="D46" s="118">
        <f t="shared" si="11"/>
        <v>0</v>
      </c>
      <c r="E46" s="118">
        <f t="shared" si="11"/>
        <v>0</v>
      </c>
      <c r="F46" s="118">
        <f t="shared" si="11"/>
        <v>0</v>
      </c>
      <c r="G46" s="118">
        <f t="shared" si="11"/>
        <v>0</v>
      </c>
      <c r="H46" s="100">
        <f t="shared" si="11"/>
        <v>0</v>
      </c>
      <c r="I46" s="100">
        <f t="shared" si="11"/>
        <v>0</v>
      </c>
      <c r="J46" s="100">
        <f t="shared" si="11"/>
        <v>0</v>
      </c>
      <c r="K46" s="100">
        <f t="shared" si="11"/>
        <v>43</v>
      </c>
      <c r="L46" s="100">
        <f t="shared" si="11"/>
        <v>43</v>
      </c>
      <c r="M46" s="100">
        <f t="shared" si="11"/>
        <v>86</v>
      </c>
      <c r="N46" s="114">
        <f t="shared" si="6"/>
        <v>0</v>
      </c>
      <c r="O46" s="108" t="e">
        <f t="shared" si="2"/>
        <v>#DIV/0!</v>
      </c>
      <c r="S46" s="160"/>
    </row>
    <row r="47" spans="1:19" x14ac:dyDescent="0.3">
      <c r="A47" s="38"/>
      <c r="B47" s="130" t="s">
        <v>77</v>
      </c>
      <c r="C47" s="131"/>
      <c r="D47" s="133"/>
      <c r="E47" s="133"/>
      <c r="F47" s="133"/>
      <c r="G47" s="134"/>
      <c r="H47" s="78"/>
      <c r="I47" s="31"/>
      <c r="J47" s="31"/>
      <c r="K47" s="31"/>
      <c r="L47" s="112"/>
      <c r="M47" s="112"/>
      <c r="N47" s="112"/>
      <c r="O47" s="112"/>
      <c r="S47" s="160"/>
    </row>
    <row r="48" spans="1:19" ht="28.8" x14ac:dyDescent="0.3">
      <c r="A48" s="37">
        <v>10</v>
      </c>
      <c r="B48" s="18" t="s">
        <v>59</v>
      </c>
      <c r="C48" s="71">
        <v>1</v>
      </c>
      <c r="D48" s="164"/>
      <c r="E48" s="163"/>
      <c r="F48" s="167">
        <v>0</v>
      </c>
      <c r="G48" s="161"/>
      <c r="H48" s="72">
        <f>D48+F48</f>
        <v>0</v>
      </c>
      <c r="I48" s="72">
        <f>E48+G48</f>
        <v>0</v>
      </c>
      <c r="J48" s="72">
        <f>I48+H48</f>
        <v>0</v>
      </c>
      <c r="K48" s="72">
        <f>H48+'Feb 25'!K48</f>
        <v>0</v>
      </c>
      <c r="L48" s="72">
        <f>I48+'Feb 25'!L48</f>
        <v>0</v>
      </c>
      <c r="M48" s="72">
        <f>SUM(K48:L48)</f>
        <v>0</v>
      </c>
      <c r="N48" s="114">
        <f>C48*8</f>
        <v>8</v>
      </c>
      <c r="O48" s="108">
        <f t="shared" si="2"/>
        <v>0</v>
      </c>
      <c r="S48" s="160"/>
    </row>
    <row r="49" spans="1:19" x14ac:dyDescent="0.3">
      <c r="A49" s="37" t="s">
        <v>60</v>
      </c>
      <c r="B49" s="18" t="s">
        <v>61</v>
      </c>
      <c r="C49" s="71">
        <v>150</v>
      </c>
      <c r="D49" s="163"/>
      <c r="E49" s="163"/>
      <c r="F49" s="161"/>
      <c r="G49" s="161"/>
      <c r="H49" s="72">
        <f t="shared" ref="H49:I52" si="12">D49+F49</f>
        <v>0</v>
      </c>
      <c r="I49" s="72">
        <f t="shared" si="12"/>
        <v>0</v>
      </c>
      <c r="J49" s="72">
        <f>I49+H49</f>
        <v>0</v>
      </c>
      <c r="K49" s="72">
        <f>H49+'Feb 25'!K49</f>
        <v>0</v>
      </c>
      <c r="L49" s="72">
        <f>I49+'Feb 25'!L49</f>
        <v>0</v>
      </c>
      <c r="M49" s="72">
        <f>SUM(K49:L49)</f>
        <v>0</v>
      </c>
      <c r="N49" s="114">
        <f>C49*8</f>
        <v>1200</v>
      </c>
      <c r="O49" s="108">
        <f t="shared" si="2"/>
        <v>0</v>
      </c>
      <c r="S49" s="160"/>
    </row>
    <row r="50" spans="1:19" ht="28.8" x14ac:dyDescent="0.3">
      <c r="A50" s="37" t="s">
        <v>62</v>
      </c>
      <c r="B50" s="18" t="s">
        <v>64</v>
      </c>
      <c r="C50" s="71">
        <v>9</v>
      </c>
      <c r="D50" s="163"/>
      <c r="E50" s="163"/>
      <c r="F50" s="161"/>
      <c r="G50" s="161"/>
      <c r="H50" s="72">
        <f t="shared" si="12"/>
        <v>0</v>
      </c>
      <c r="I50" s="72">
        <f t="shared" si="12"/>
        <v>0</v>
      </c>
      <c r="J50" s="72">
        <f>I50+H50</f>
        <v>0</v>
      </c>
      <c r="K50" s="72">
        <f>H50+'Feb 25'!K50</f>
        <v>0</v>
      </c>
      <c r="L50" s="72">
        <f>I50+'Feb 25'!L50</f>
        <v>0</v>
      </c>
      <c r="M50" s="72">
        <f>SUM(K50:L50)</f>
        <v>0</v>
      </c>
      <c r="N50" s="114">
        <f>C50*8</f>
        <v>72</v>
      </c>
      <c r="O50" s="108">
        <f>M50/N50</f>
        <v>0</v>
      </c>
      <c r="S50" s="160"/>
    </row>
    <row r="51" spans="1:19" ht="28.8" x14ac:dyDescent="0.3">
      <c r="A51" s="37" t="s">
        <v>63</v>
      </c>
      <c r="B51" s="18" t="s">
        <v>65</v>
      </c>
      <c r="C51" s="71">
        <v>7</v>
      </c>
      <c r="D51" s="163"/>
      <c r="E51" s="163"/>
      <c r="F51" s="161"/>
      <c r="G51" s="161"/>
      <c r="H51" s="72">
        <f t="shared" si="12"/>
        <v>0</v>
      </c>
      <c r="I51" s="72">
        <f t="shared" si="12"/>
        <v>0</v>
      </c>
      <c r="J51" s="72">
        <f>I51+H51</f>
        <v>0</v>
      </c>
      <c r="K51" s="72">
        <f>H51+'Feb 25'!K51</f>
        <v>0</v>
      </c>
      <c r="L51" s="72">
        <f>I51+'Feb 25'!L51</f>
        <v>0</v>
      </c>
      <c r="M51" s="72">
        <f>SUM(K51:L51)</f>
        <v>0</v>
      </c>
      <c r="N51" s="114">
        <f>C51*8</f>
        <v>56</v>
      </c>
      <c r="O51" s="108">
        <f t="shared" si="2"/>
        <v>0</v>
      </c>
      <c r="S51" s="160"/>
    </row>
    <row r="52" spans="1:19" ht="28.8" x14ac:dyDescent="0.3">
      <c r="A52" s="37" t="s">
        <v>96</v>
      </c>
      <c r="B52" s="18" t="s">
        <v>66</v>
      </c>
      <c r="C52" s="71">
        <v>7</v>
      </c>
      <c r="D52" s="163"/>
      <c r="E52" s="163"/>
      <c r="F52" s="161"/>
      <c r="G52" s="161"/>
      <c r="H52" s="72">
        <f t="shared" si="12"/>
        <v>0</v>
      </c>
      <c r="I52" s="72">
        <f t="shared" si="12"/>
        <v>0</v>
      </c>
      <c r="J52" s="72">
        <f>I52+H52</f>
        <v>0</v>
      </c>
      <c r="K52" s="72">
        <f>H52+'Feb 25'!K52</f>
        <v>0</v>
      </c>
      <c r="L52" s="72">
        <f>I52+'Feb 25'!L52</f>
        <v>0</v>
      </c>
      <c r="M52" s="72">
        <f>SUM(K52:L52)</f>
        <v>0</v>
      </c>
      <c r="N52" s="114">
        <f>C52*8</f>
        <v>56</v>
      </c>
      <c r="O52" s="108">
        <f>M52/N52</f>
        <v>0</v>
      </c>
      <c r="S52" s="160"/>
    </row>
    <row r="53" spans="1:19" x14ac:dyDescent="0.3">
      <c r="A53" s="38"/>
      <c r="B53" s="41" t="s">
        <v>69</v>
      </c>
      <c r="C53" s="33"/>
      <c r="D53" s="34"/>
      <c r="E53" s="34"/>
      <c r="F53" s="34"/>
      <c r="G53" s="34"/>
      <c r="H53" s="115"/>
      <c r="I53" s="31"/>
      <c r="J53" s="31"/>
      <c r="K53" s="31"/>
      <c r="L53" s="112"/>
      <c r="M53" s="112"/>
      <c r="N53" s="112"/>
      <c r="O53" s="112"/>
      <c r="S53" s="160"/>
    </row>
    <row r="54" spans="1:19" x14ac:dyDescent="0.3">
      <c r="A54" s="37" t="s">
        <v>70</v>
      </c>
      <c r="B54" s="18" t="s">
        <v>71</v>
      </c>
      <c r="C54" s="71"/>
      <c r="D54" s="162">
        <v>0</v>
      </c>
      <c r="E54" s="166"/>
      <c r="F54" s="166"/>
      <c r="G54" s="166"/>
      <c r="H54" s="72">
        <f t="shared" ref="H54:I57" si="13">D54+F54</f>
        <v>0</v>
      </c>
      <c r="I54" s="72">
        <f t="shared" si="13"/>
        <v>0</v>
      </c>
      <c r="J54" s="72">
        <f>I54+H54</f>
        <v>0</v>
      </c>
      <c r="K54" s="72">
        <f>H54+'Feb 25'!K54</f>
        <v>0</v>
      </c>
      <c r="L54" s="72">
        <f>I54+'Feb 25'!L54</f>
        <v>0</v>
      </c>
      <c r="M54" s="72">
        <f>SUM(K54:L54)</f>
        <v>0</v>
      </c>
      <c r="N54" s="114">
        <f t="shared" si="6"/>
        <v>0</v>
      </c>
      <c r="O54" s="108" t="e">
        <f>M54/N54</f>
        <v>#DIV/0!</v>
      </c>
      <c r="S54" s="160"/>
    </row>
    <row r="55" spans="1:19" ht="28.8" x14ac:dyDescent="0.3">
      <c r="A55" s="37" t="s">
        <v>97</v>
      </c>
      <c r="B55" s="18" t="s">
        <v>72</v>
      </c>
      <c r="C55" s="71"/>
      <c r="D55" s="161"/>
      <c r="E55" s="161"/>
      <c r="F55" s="161"/>
      <c r="G55" s="161"/>
      <c r="H55" s="72">
        <f t="shared" si="13"/>
        <v>0</v>
      </c>
      <c r="I55" s="72">
        <f t="shared" si="13"/>
        <v>0</v>
      </c>
      <c r="J55" s="72">
        <f>I55+H55</f>
        <v>0</v>
      </c>
      <c r="K55" s="72">
        <f>H55+'Feb 25'!K55</f>
        <v>0</v>
      </c>
      <c r="L55" s="72">
        <f>I55+'Feb 25'!L55</f>
        <v>0</v>
      </c>
      <c r="M55" s="72">
        <f>SUM(K55:L55)</f>
        <v>0</v>
      </c>
      <c r="N55" s="114">
        <f t="shared" si="6"/>
        <v>0</v>
      </c>
      <c r="O55" s="108" t="e">
        <f>M55/N55</f>
        <v>#DIV/0!</v>
      </c>
      <c r="S55" s="160"/>
    </row>
    <row r="56" spans="1:19" ht="28.8" x14ac:dyDescent="0.3">
      <c r="A56" s="37" t="s">
        <v>98</v>
      </c>
      <c r="B56" s="18" t="s">
        <v>73</v>
      </c>
      <c r="C56" s="71"/>
      <c r="D56" s="161"/>
      <c r="E56" s="161"/>
      <c r="F56" s="161"/>
      <c r="G56" s="161"/>
      <c r="H56" s="72">
        <f t="shared" si="13"/>
        <v>0</v>
      </c>
      <c r="I56" s="72">
        <f t="shared" si="13"/>
        <v>0</v>
      </c>
      <c r="J56" s="72">
        <f>I56+H56</f>
        <v>0</v>
      </c>
      <c r="K56" s="72">
        <f>H56+'Feb 25'!K56</f>
        <v>0</v>
      </c>
      <c r="L56" s="72">
        <f>I56+'Feb 25'!L56</f>
        <v>0</v>
      </c>
      <c r="M56" s="72">
        <f>SUM(K56:L56)</f>
        <v>0</v>
      </c>
      <c r="N56" s="114">
        <f t="shared" si="6"/>
        <v>0</v>
      </c>
      <c r="O56" s="108" t="e">
        <f>M56/N56</f>
        <v>#DIV/0!</v>
      </c>
      <c r="S56" s="160"/>
    </row>
    <row r="57" spans="1:19" ht="28.8" x14ac:dyDescent="0.3">
      <c r="A57" s="37" t="s">
        <v>167</v>
      </c>
      <c r="B57" s="18" t="s">
        <v>168</v>
      </c>
      <c r="C57" s="71"/>
      <c r="D57" s="161"/>
      <c r="E57" s="161"/>
      <c r="F57" s="161"/>
      <c r="G57" s="161"/>
      <c r="H57" s="72">
        <f t="shared" si="13"/>
        <v>0</v>
      </c>
      <c r="I57" s="72">
        <f t="shared" si="13"/>
        <v>0</v>
      </c>
      <c r="J57" s="72">
        <f>I57+H57</f>
        <v>0</v>
      </c>
      <c r="K57" s="72">
        <f>H57+'Feb 25'!K57</f>
        <v>8</v>
      </c>
      <c r="L57" s="72">
        <f>I57+'Feb 25'!L57</f>
        <v>8</v>
      </c>
      <c r="M57" s="72">
        <f>SUM(K57:L57)</f>
        <v>16</v>
      </c>
      <c r="N57" s="114">
        <f t="shared" si="6"/>
        <v>0</v>
      </c>
      <c r="O57" s="108" t="e">
        <f>M57/N57</f>
        <v>#DIV/0!</v>
      </c>
      <c r="S57" s="160"/>
    </row>
    <row r="58" spans="1:19" x14ac:dyDescent="0.3">
      <c r="A58" s="38"/>
      <c r="B58" s="169" t="s">
        <v>202</v>
      </c>
      <c r="C58" s="38"/>
      <c r="D58" s="34"/>
      <c r="E58" s="34"/>
      <c r="F58" s="34"/>
      <c r="G58" s="34"/>
      <c r="H58" s="115"/>
      <c r="I58" s="31"/>
      <c r="J58" s="31"/>
      <c r="K58" s="180"/>
      <c r="L58" s="112"/>
      <c r="M58" s="112"/>
      <c r="N58" s="112"/>
      <c r="O58" s="112"/>
      <c r="S58" s="160"/>
    </row>
    <row r="59" spans="1:19" x14ac:dyDescent="0.25">
      <c r="A59" s="37">
        <v>12</v>
      </c>
      <c r="B59" s="174" t="s">
        <v>182</v>
      </c>
      <c r="C59" s="175"/>
      <c r="D59" s="161"/>
      <c r="E59" s="161"/>
      <c r="F59" s="161"/>
      <c r="G59" s="161"/>
      <c r="H59" s="72">
        <f t="shared" ref="H59:I68" si="14">D59+F59</f>
        <v>0</v>
      </c>
      <c r="I59" s="72">
        <f t="shared" si="14"/>
        <v>0</v>
      </c>
      <c r="J59" s="72">
        <f t="shared" ref="J59:J68" si="15">I59+H59</f>
        <v>0</v>
      </c>
      <c r="K59" s="93">
        <f>H59+'Feb 25'!K59</f>
        <v>0</v>
      </c>
      <c r="L59" s="72">
        <f>I59+'Feb 25'!L59</f>
        <v>0</v>
      </c>
      <c r="M59" s="72">
        <f>SUM(K59:L59)</f>
        <v>0</v>
      </c>
      <c r="N59" s="114">
        <f>C59*12</f>
        <v>0</v>
      </c>
      <c r="O59" s="108" t="e">
        <f>M59/N59</f>
        <v>#DIV/0!</v>
      </c>
      <c r="S59" s="160"/>
    </row>
    <row r="60" spans="1:19" ht="26.4" x14ac:dyDescent="0.25">
      <c r="A60" s="37" t="s">
        <v>172</v>
      </c>
      <c r="B60" s="174" t="s">
        <v>183</v>
      </c>
      <c r="C60" s="175"/>
      <c r="D60" s="161"/>
      <c r="E60" s="161"/>
      <c r="F60" s="161"/>
      <c r="G60" s="161"/>
      <c r="H60" s="72">
        <f t="shared" si="14"/>
        <v>0</v>
      </c>
      <c r="I60" s="72">
        <f t="shared" si="14"/>
        <v>0</v>
      </c>
      <c r="J60" s="72">
        <f t="shared" si="15"/>
        <v>0</v>
      </c>
      <c r="K60" s="93">
        <f>H60+'Feb 25'!K60</f>
        <v>0</v>
      </c>
      <c r="L60" s="72">
        <f>I60+'Feb 25'!L60</f>
        <v>0</v>
      </c>
      <c r="M60" s="72">
        <f>SUM(K60:L60)</f>
        <v>0</v>
      </c>
      <c r="N60" s="114">
        <f>C60*12</f>
        <v>0</v>
      </c>
      <c r="O60" s="108" t="e">
        <f>M60/N60</f>
        <v>#DIV/0!</v>
      </c>
      <c r="S60" s="160"/>
    </row>
    <row r="61" spans="1:19" ht="26.4" x14ac:dyDescent="0.25">
      <c r="A61" s="37" t="s">
        <v>173</v>
      </c>
      <c r="B61" s="176" t="s">
        <v>184</v>
      </c>
      <c r="C61" s="175"/>
      <c r="D61" s="161"/>
      <c r="E61" s="161"/>
      <c r="F61" s="161"/>
      <c r="G61" s="161"/>
      <c r="H61" s="72">
        <f t="shared" si="14"/>
        <v>0</v>
      </c>
      <c r="I61" s="72">
        <f t="shared" si="14"/>
        <v>0</v>
      </c>
      <c r="J61" s="72">
        <f t="shared" si="15"/>
        <v>0</v>
      </c>
      <c r="K61" s="93">
        <f>H61+'Feb 25'!K61</f>
        <v>0</v>
      </c>
      <c r="L61" s="72">
        <f>I61+'Feb 25'!L61</f>
        <v>0</v>
      </c>
      <c r="M61" s="72">
        <f>SUM(K61:L61)</f>
        <v>0</v>
      </c>
      <c r="N61" s="114">
        <f>C61*12</f>
        <v>0</v>
      </c>
      <c r="O61" s="108" t="e">
        <f>M61/N61</f>
        <v>#DIV/0!</v>
      </c>
      <c r="S61" s="160"/>
    </row>
    <row r="62" spans="1:19" ht="26.4" x14ac:dyDescent="0.25">
      <c r="A62" s="37" t="s">
        <v>174</v>
      </c>
      <c r="B62" s="176" t="s">
        <v>185</v>
      </c>
      <c r="C62" s="175"/>
      <c r="D62" s="161"/>
      <c r="E62" s="161"/>
      <c r="F62" s="161"/>
      <c r="G62" s="161"/>
      <c r="H62" s="72">
        <f t="shared" si="14"/>
        <v>0</v>
      </c>
      <c r="I62" s="72">
        <f t="shared" si="14"/>
        <v>0</v>
      </c>
      <c r="J62" s="72">
        <f t="shared" si="15"/>
        <v>0</v>
      </c>
      <c r="K62" s="72">
        <f>H62+'Feb 25'!K62</f>
        <v>0</v>
      </c>
      <c r="L62" s="72">
        <f>I62+'Feb 25'!L62</f>
        <v>0</v>
      </c>
      <c r="M62" s="72">
        <f>SUM(K62:L62)</f>
        <v>0</v>
      </c>
      <c r="N62" s="114">
        <f>C62*12</f>
        <v>0</v>
      </c>
      <c r="O62" s="108" t="e">
        <f>M62/N62</f>
        <v>#DIV/0!</v>
      </c>
    </row>
    <row r="63" spans="1:19" x14ac:dyDescent="0.25">
      <c r="A63" s="38"/>
      <c r="B63" s="178" t="s">
        <v>203</v>
      </c>
      <c r="C63" s="38"/>
      <c r="D63" s="34"/>
      <c r="E63" s="34"/>
      <c r="F63" s="34"/>
      <c r="G63" s="34"/>
      <c r="H63" s="115"/>
      <c r="I63" s="31"/>
      <c r="J63" s="31"/>
      <c r="K63" s="31"/>
      <c r="L63" s="112"/>
      <c r="M63" s="112"/>
      <c r="N63" s="112"/>
      <c r="O63" s="112"/>
    </row>
    <row r="64" spans="1:19" ht="26.4" x14ac:dyDescent="0.25">
      <c r="A64" s="37">
        <v>13</v>
      </c>
      <c r="B64" s="176" t="s">
        <v>204</v>
      </c>
      <c r="C64" s="175"/>
      <c r="D64" s="161"/>
      <c r="E64" s="161"/>
      <c r="F64" s="161"/>
      <c r="G64" s="161"/>
      <c r="H64" s="72">
        <f t="shared" si="14"/>
        <v>0</v>
      </c>
      <c r="I64" s="72">
        <f t="shared" si="14"/>
        <v>0</v>
      </c>
      <c r="J64" s="72">
        <f t="shared" si="15"/>
        <v>0</v>
      </c>
      <c r="K64" s="72">
        <f>H64+'Feb 25'!K64</f>
        <v>0</v>
      </c>
      <c r="L64" s="72">
        <f>I64+'Feb 25'!L64</f>
        <v>0</v>
      </c>
      <c r="M64" s="72">
        <f>SUM(K64:L64)</f>
        <v>0</v>
      </c>
      <c r="N64" s="114">
        <f>C64*12</f>
        <v>0</v>
      </c>
      <c r="O64" s="108" t="e">
        <f>M64/N64</f>
        <v>#DIV/0!</v>
      </c>
    </row>
    <row r="65" spans="1:19" ht="26.4" x14ac:dyDescent="0.25">
      <c r="A65" s="37" t="s">
        <v>186</v>
      </c>
      <c r="B65" s="176" t="s">
        <v>205</v>
      </c>
      <c r="C65" s="175"/>
      <c r="D65" s="161"/>
      <c r="E65" s="161"/>
      <c r="F65" s="161"/>
      <c r="G65" s="161"/>
      <c r="H65" s="72">
        <f t="shared" si="14"/>
        <v>0</v>
      </c>
      <c r="I65" s="72">
        <f t="shared" si="14"/>
        <v>0</v>
      </c>
      <c r="J65" s="72">
        <f t="shared" si="15"/>
        <v>0</v>
      </c>
      <c r="K65" s="72">
        <f>H65+'Feb 25'!K65</f>
        <v>0</v>
      </c>
      <c r="L65" s="72">
        <f>I65+'Feb 25'!L65</f>
        <v>0</v>
      </c>
      <c r="M65" s="72">
        <f>SUM(K65:L65)</f>
        <v>0</v>
      </c>
      <c r="N65" s="114">
        <f>C65*12</f>
        <v>0</v>
      </c>
      <c r="O65" s="108" t="e">
        <f>M65/N65</f>
        <v>#DIV/0!</v>
      </c>
    </row>
    <row r="66" spans="1:19" ht="26.4" x14ac:dyDescent="0.25">
      <c r="A66" s="37" t="s">
        <v>187</v>
      </c>
      <c r="B66" s="176" t="s">
        <v>206</v>
      </c>
      <c r="C66" s="175"/>
      <c r="D66" s="161"/>
      <c r="E66" s="161"/>
      <c r="F66" s="161"/>
      <c r="G66" s="161"/>
      <c r="H66" s="72">
        <f t="shared" si="14"/>
        <v>0</v>
      </c>
      <c r="I66" s="72">
        <f t="shared" si="14"/>
        <v>0</v>
      </c>
      <c r="J66" s="72">
        <f t="shared" si="15"/>
        <v>0</v>
      </c>
      <c r="K66" s="72">
        <f>H66+'Feb 25'!K66</f>
        <v>0</v>
      </c>
      <c r="L66" s="72">
        <f>I66+'Feb 25'!L66</f>
        <v>0</v>
      </c>
      <c r="M66" s="72">
        <f>SUM(K66:L66)</f>
        <v>0</v>
      </c>
      <c r="N66" s="114">
        <f>C66*12</f>
        <v>0</v>
      </c>
      <c r="O66" s="108" t="e">
        <f>M66/N66</f>
        <v>#DIV/0!</v>
      </c>
    </row>
    <row r="67" spans="1:19" ht="26.4" x14ac:dyDescent="0.25">
      <c r="A67" s="37" t="s">
        <v>186</v>
      </c>
      <c r="B67" s="176" t="s">
        <v>207</v>
      </c>
      <c r="C67" s="175"/>
      <c r="D67" s="161"/>
      <c r="E67" s="161"/>
      <c r="F67" s="161"/>
      <c r="G67" s="161"/>
      <c r="H67" s="72">
        <f t="shared" si="14"/>
        <v>0</v>
      </c>
      <c r="I67" s="72">
        <f t="shared" si="14"/>
        <v>0</v>
      </c>
      <c r="J67" s="72">
        <f t="shared" si="15"/>
        <v>0</v>
      </c>
      <c r="K67" s="72">
        <f>H67+'Feb 25'!K67</f>
        <v>0</v>
      </c>
      <c r="L67" s="72">
        <f>I67+'Feb 25'!L67</f>
        <v>0</v>
      </c>
      <c r="M67" s="72">
        <f>SUM(K67:L67)</f>
        <v>0</v>
      </c>
      <c r="N67" s="114">
        <f>C67*12</f>
        <v>0</v>
      </c>
      <c r="O67" s="108" t="e">
        <f>M67/N67</f>
        <v>#DIV/0!</v>
      </c>
    </row>
    <row r="68" spans="1:19" ht="26.4" x14ac:dyDescent="0.25">
      <c r="A68" s="37" t="s">
        <v>187</v>
      </c>
      <c r="B68" s="176" t="s">
        <v>208</v>
      </c>
      <c r="C68" s="175"/>
      <c r="D68" s="161"/>
      <c r="E68" s="161"/>
      <c r="F68" s="161"/>
      <c r="G68" s="161"/>
      <c r="H68" s="72">
        <f t="shared" si="14"/>
        <v>0</v>
      </c>
      <c r="I68" s="72">
        <f t="shared" si="14"/>
        <v>0</v>
      </c>
      <c r="J68" s="72">
        <f t="shared" si="15"/>
        <v>0</v>
      </c>
      <c r="K68" s="72">
        <f>H68+'Feb 25'!K68</f>
        <v>0</v>
      </c>
      <c r="L68" s="72">
        <f>I68+'Feb 25'!L68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H45:M45 D8:G53 D55:G57 D54 D93:G1048576 C45" name="Range1_2"/>
    <protectedRange sqref="D6:G7" name="Range1_1_2"/>
    <protectedRange sqref="E54:G54" name="Range1_2_1"/>
    <protectedRange sqref="D4:G4" name="Range1_1_2_1"/>
    <protectedRange sqref="D69:G92" name="Range1_2_2"/>
    <protectedRange sqref="D58:G68" name="Range1_2_1_1"/>
    <protectedRange sqref="D5:G5" name="Range1_1_3_4_1_1"/>
  </protectedRanges>
  <mergeCells count="19">
    <mergeCell ref="A1:Q1"/>
    <mergeCell ref="A2:Q2"/>
    <mergeCell ref="A4:B4"/>
    <mergeCell ref="C4:L4"/>
    <mergeCell ref="A5:B5"/>
    <mergeCell ref="C5:L5"/>
    <mergeCell ref="A69:C69"/>
    <mergeCell ref="A75:O75"/>
    <mergeCell ref="A6:B6"/>
    <mergeCell ref="A7:B7"/>
    <mergeCell ref="C7:E7"/>
    <mergeCell ref="D10:E10"/>
    <mergeCell ref="F10:G10"/>
    <mergeCell ref="H10:J10"/>
    <mergeCell ref="K10:M10"/>
    <mergeCell ref="N10:N11"/>
    <mergeCell ref="D12:G12"/>
    <mergeCell ref="H12:J12"/>
    <mergeCell ref="K12:M1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78"/>
  <sheetViews>
    <sheetView topLeftCell="A10" workbookViewId="0">
      <selection activeCell="K11" sqref="K11"/>
    </sheetView>
  </sheetViews>
  <sheetFormatPr defaultColWidth="8.88671875" defaultRowHeight="14.4" x14ac:dyDescent="0.3"/>
  <cols>
    <col min="1" max="1" width="8.88671875" style="6"/>
    <col min="2" max="2" width="32.6640625" style="7" customWidth="1"/>
    <col min="3" max="3" width="12.44140625" style="8" customWidth="1"/>
    <col min="4" max="4" width="10.44140625" style="9" customWidth="1"/>
    <col min="5" max="5" width="9.88671875" style="9" customWidth="1"/>
    <col min="6" max="6" width="8.109375" style="9" customWidth="1"/>
    <col min="7" max="7" width="9" style="9" customWidth="1"/>
    <col min="8" max="8" width="9.44140625" style="9" customWidth="1"/>
    <col min="9" max="10" width="10.44140625" style="9" customWidth="1"/>
    <col min="11" max="11" width="9.88671875" style="9" customWidth="1"/>
    <col min="12" max="13" width="9.5546875" style="9" customWidth="1"/>
    <col min="14" max="14" width="10.33203125" style="9" customWidth="1"/>
    <col min="15" max="15" width="16.6640625" style="9" customWidth="1"/>
    <col min="16" max="16" width="9.33203125" style="10" customWidth="1"/>
    <col min="17" max="17" width="3.109375" style="10" customWidth="1"/>
    <col min="18" max="21" width="8.88671875" style="10"/>
    <col min="22" max="22" width="15.6640625" style="10" customWidth="1"/>
    <col min="23" max="264" width="8.88671875" style="10"/>
    <col min="265" max="265" width="31.5546875" style="10" customWidth="1"/>
    <col min="266" max="266" width="17.6640625" style="10" customWidth="1"/>
    <col min="267" max="269" width="15.109375" style="10" customWidth="1"/>
    <col min="270" max="270" width="13.5546875" style="10" customWidth="1"/>
    <col min="271" max="271" width="16.6640625" style="10" customWidth="1"/>
    <col min="272" max="520" width="8.88671875" style="10"/>
    <col min="521" max="521" width="31.5546875" style="10" customWidth="1"/>
    <col min="522" max="522" width="17.6640625" style="10" customWidth="1"/>
    <col min="523" max="525" width="15.109375" style="10" customWidth="1"/>
    <col min="526" max="526" width="13.5546875" style="10" customWidth="1"/>
    <col min="527" max="527" width="16.6640625" style="10" customWidth="1"/>
    <col min="528" max="776" width="8.88671875" style="10"/>
    <col min="777" max="777" width="31.5546875" style="10" customWidth="1"/>
    <col min="778" max="778" width="17.6640625" style="10" customWidth="1"/>
    <col min="779" max="781" width="15.109375" style="10" customWidth="1"/>
    <col min="782" max="782" width="13.5546875" style="10" customWidth="1"/>
    <col min="783" max="783" width="16.6640625" style="10" customWidth="1"/>
    <col min="784" max="1032" width="8.88671875" style="10"/>
    <col min="1033" max="1033" width="31.5546875" style="10" customWidth="1"/>
    <col min="1034" max="1034" width="17.6640625" style="10" customWidth="1"/>
    <col min="1035" max="1037" width="15.109375" style="10" customWidth="1"/>
    <col min="1038" max="1038" width="13.5546875" style="10" customWidth="1"/>
    <col min="1039" max="1039" width="16.6640625" style="10" customWidth="1"/>
    <col min="1040" max="1288" width="8.88671875" style="10"/>
    <col min="1289" max="1289" width="31.5546875" style="10" customWidth="1"/>
    <col min="1290" max="1290" width="17.6640625" style="10" customWidth="1"/>
    <col min="1291" max="1293" width="15.109375" style="10" customWidth="1"/>
    <col min="1294" max="1294" width="13.5546875" style="10" customWidth="1"/>
    <col min="1295" max="1295" width="16.6640625" style="10" customWidth="1"/>
    <col min="1296" max="1544" width="8.88671875" style="10"/>
    <col min="1545" max="1545" width="31.5546875" style="10" customWidth="1"/>
    <col min="1546" max="1546" width="17.6640625" style="10" customWidth="1"/>
    <col min="1547" max="1549" width="15.109375" style="10" customWidth="1"/>
    <col min="1550" max="1550" width="13.5546875" style="10" customWidth="1"/>
    <col min="1551" max="1551" width="16.6640625" style="10" customWidth="1"/>
    <col min="1552" max="1800" width="8.88671875" style="10"/>
    <col min="1801" max="1801" width="31.5546875" style="10" customWidth="1"/>
    <col min="1802" max="1802" width="17.6640625" style="10" customWidth="1"/>
    <col min="1803" max="1805" width="15.109375" style="10" customWidth="1"/>
    <col min="1806" max="1806" width="13.5546875" style="10" customWidth="1"/>
    <col min="1807" max="1807" width="16.6640625" style="10" customWidth="1"/>
    <col min="1808" max="2056" width="8.88671875" style="10"/>
    <col min="2057" max="2057" width="31.5546875" style="10" customWidth="1"/>
    <col min="2058" max="2058" width="17.6640625" style="10" customWidth="1"/>
    <col min="2059" max="2061" width="15.109375" style="10" customWidth="1"/>
    <col min="2062" max="2062" width="13.5546875" style="10" customWidth="1"/>
    <col min="2063" max="2063" width="16.6640625" style="10" customWidth="1"/>
    <col min="2064" max="2312" width="8.88671875" style="10"/>
    <col min="2313" max="2313" width="31.5546875" style="10" customWidth="1"/>
    <col min="2314" max="2314" width="17.6640625" style="10" customWidth="1"/>
    <col min="2315" max="2317" width="15.109375" style="10" customWidth="1"/>
    <col min="2318" max="2318" width="13.5546875" style="10" customWidth="1"/>
    <col min="2319" max="2319" width="16.6640625" style="10" customWidth="1"/>
    <col min="2320" max="2568" width="8.88671875" style="10"/>
    <col min="2569" max="2569" width="31.5546875" style="10" customWidth="1"/>
    <col min="2570" max="2570" width="17.6640625" style="10" customWidth="1"/>
    <col min="2571" max="2573" width="15.109375" style="10" customWidth="1"/>
    <col min="2574" max="2574" width="13.5546875" style="10" customWidth="1"/>
    <col min="2575" max="2575" width="16.6640625" style="10" customWidth="1"/>
    <col min="2576" max="2824" width="8.88671875" style="10"/>
    <col min="2825" max="2825" width="31.5546875" style="10" customWidth="1"/>
    <col min="2826" max="2826" width="17.6640625" style="10" customWidth="1"/>
    <col min="2827" max="2829" width="15.109375" style="10" customWidth="1"/>
    <col min="2830" max="2830" width="13.5546875" style="10" customWidth="1"/>
    <col min="2831" max="2831" width="16.6640625" style="10" customWidth="1"/>
    <col min="2832" max="3080" width="8.88671875" style="10"/>
    <col min="3081" max="3081" width="31.5546875" style="10" customWidth="1"/>
    <col min="3082" max="3082" width="17.6640625" style="10" customWidth="1"/>
    <col min="3083" max="3085" width="15.109375" style="10" customWidth="1"/>
    <col min="3086" max="3086" width="13.5546875" style="10" customWidth="1"/>
    <col min="3087" max="3087" width="16.6640625" style="10" customWidth="1"/>
    <col min="3088" max="3336" width="8.88671875" style="10"/>
    <col min="3337" max="3337" width="31.5546875" style="10" customWidth="1"/>
    <col min="3338" max="3338" width="17.6640625" style="10" customWidth="1"/>
    <col min="3339" max="3341" width="15.109375" style="10" customWidth="1"/>
    <col min="3342" max="3342" width="13.5546875" style="10" customWidth="1"/>
    <col min="3343" max="3343" width="16.6640625" style="10" customWidth="1"/>
    <col min="3344" max="3592" width="8.88671875" style="10"/>
    <col min="3593" max="3593" width="31.5546875" style="10" customWidth="1"/>
    <col min="3594" max="3594" width="17.6640625" style="10" customWidth="1"/>
    <col min="3595" max="3597" width="15.109375" style="10" customWidth="1"/>
    <col min="3598" max="3598" width="13.5546875" style="10" customWidth="1"/>
    <col min="3599" max="3599" width="16.6640625" style="10" customWidth="1"/>
    <col min="3600" max="3848" width="8.88671875" style="10"/>
    <col min="3849" max="3849" width="31.5546875" style="10" customWidth="1"/>
    <col min="3850" max="3850" width="17.6640625" style="10" customWidth="1"/>
    <col min="3851" max="3853" width="15.109375" style="10" customWidth="1"/>
    <col min="3854" max="3854" width="13.5546875" style="10" customWidth="1"/>
    <col min="3855" max="3855" width="16.6640625" style="10" customWidth="1"/>
    <col min="3856" max="4104" width="8.88671875" style="10"/>
    <col min="4105" max="4105" width="31.5546875" style="10" customWidth="1"/>
    <col min="4106" max="4106" width="17.6640625" style="10" customWidth="1"/>
    <col min="4107" max="4109" width="15.109375" style="10" customWidth="1"/>
    <col min="4110" max="4110" width="13.5546875" style="10" customWidth="1"/>
    <col min="4111" max="4111" width="16.6640625" style="10" customWidth="1"/>
    <col min="4112" max="4360" width="8.88671875" style="10"/>
    <col min="4361" max="4361" width="31.5546875" style="10" customWidth="1"/>
    <col min="4362" max="4362" width="17.6640625" style="10" customWidth="1"/>
    <col min="4363" max="4365" width="15.109375" style="10" customWidth="1"/>
    <col min="4366" max="4366" width="13.5546875" style="10" customWidth="1"/>
    <col min="4367" max="4367" width="16.6640625" style="10" customWidth="1"/>
    <col min="4368" max="4616" width="8.88671875" style="10"/>
    <col min="4617" max="4617" width="31.5546875" style="10" customWidth="1"/>
    <col min="4618" max="4618" width="17.6640625" style="10" customWidth="1"/>
    <col min="4619" max="4621" width="15.109375" style="10" customWidth="1"/>
    <col min="4622" max="4622" width="13.5546875" style="10" customWidth="1"/>
    <col min="4623" max="4623" width="16.6640625" style="10" customWidth="1"/>
    <col min="4624" max="4872" width="8.88671875" style="10"/>
    <col min="4873" max="4873" width="31.5546875" style="10" customWidth="1"/>
    <col min="4874" max="4874" width="17.6640625" style="10" customWidth="1"/>
    <col min="4875" max="4877" width="15.109375" style="10" customWidth="1"/>
    <col min="4878" max="4878" width="13.5546875" style="10" customWidth="1"/>
    <col min="4879" max="4879" width="16.6640625" style="10" customWidth="1"/>
    <col min="4880" max="5128" width="8.88671875" style="10"/>
    <col min="5129" max="5129" width="31.5546875" style="10" customWidth="1"/>
    <col min="5130" max="5130" width="17.6640625" style="10" customWidth="1"/>
    <col min="5131" max="5133" width="15.109375" style="10" customWidth="1"/>
    <col min="5134" max="5134" width="13.5546875" style="10" customWidth="1"/>
    <col min="5135" max="5135" width="16.6640625" style="10" customWidth="1"/>
    <col min="5136" max="5384" width="8.88671875" style="10"/>
    <col min="5385" max="5385" width="31.5546875" style="10" customWidth="1"/>
    <col min="5386" max="5386" width="17.6640625" style="10" customWidth="1"/>
    <col min="5387" max="5389" width="15.109375" style="10" customWidth="1"/>
    <col min="5390" max="5390" width="13.5546875" style="10" customWidth="1"/>
    <col min="5391" max="5391" width="16.6640625" style="10" customWidth="1"/>
    <col min="5392" max="5640" width="8.88671875" style="10"/>
    <col min="5641" max="5641" width="31.5546875" style="10" customWidth="1"/>
    <col min="5642" max="5642" width="17.6640625" style="10" customWidth="1"/>
    <col min="5643" max="5645" width="15.109375" style="10" customWidth="1"/>
    <col min="5646" max="5646" width="13.5546875" style="10" customWidth="1"/>
    <col min="5647" max="5647" width="16.6640625" style="10" customWidth="1"/>
    <col min="5648" max="5896" width="8.88671875" style="10"/>
    <col min="5897" max="5897" width="31.5546875" style="10" customWidth="1"/>
    <col min="5898" max="5898" width="17.6640625" style="10" customWidth="1"/>
    <col min="5899" max="5901" width="15.109375" style="10" customWidth="1"/>
    <col min="5902" max="5902" width="13.5546875" style="10" customWidth="1"/>
    <col min="5903" max="5903" width="16.6640625" style="10" customWidth="1"/>
    <col min="5904" max="6152" width="8.88671875" style="10"/>
    <col min="6153" max="6153" width="31.5546875" style="10" customWidth="1"/>
    <col min="6154" max="6154" width="17.6640625" style="10" customWidth="1"/>
    <col min="6155" max="6157" width="15.109375" style="10" customWidth="1"/>
    <col min="6158" max="6158" width="13.5546875" style="10" customWidth="1"/>
    <col min="6159" max="6159" width="16.6640625" style="10" customWidth="1"/>
    <col min="6160" max="6408" width="8.88671875" style="10"/>
    <col min="6409" max="6409" width="31.5546875" style="10" customWidth="1"/>
    <col min="6410" max="6410" width="17.6640625" style="10" customWidth="1"/>
    <col min="6411" max="6413" width="15.109375" style="10" customWidth="1"/>
    <col min="6414" max="6414" width="13.5546875" style="10" customWidth="1"/>
    <col min="6415" max="6415" width="16.6640625" style="10" customWidth="1"/>
    <col min="6416" max="6664" width="8.88671875" style="10"/>
    <col min="6665" max="6665" width="31.5546875" style="10" customWidth="1"/>
    <col min="6666" max="6666" width="17.6640625" style="10" customWidth="1"/>
    <col min="6667" max="6669" width="15.109375" style="10" customWidth="1"/>
    <col min="6670" max="6670" width="13.5546875" style="10" customWidth="1"/>
    <col min="6671" max="6671" width="16.6640625" style="10" customWidth="1"/>
    <col min="6672" max="6920" width="8.88671875" style="10"/>
    <col min="6921" max="6921" width="31.5546875" style="10" customWidth="1"/>
    <col min="6922" max="6922" width="17.6640625" style="10" customWidth="1"/>
    <col min="6923" max="6925" width="15.109375" style="10" customWidth="1"/>
    <col min="6926" max="6926" width="13.5546875" style="10" customWidth="1"/>
    <col min="6927" max="6927" width="16.6640625" style="10" customWidth="1"/>
    <col min="6928" max="7176" width="8.88671875" style="10"/>
    <col min="7177" max="7177" width="31.5546875" style="10" customWidth="1"/>
    <col min="7178" max="7178" width="17.6640625" style="10" customWidth="1"/>
    <col min="7179" max="7181" width="15.109375" style="10" customWidth="1"/>
    <col min="7182" max="7182" width="13.5546875" style="10" customWidth="1"/>
    <col min="7183" max="7183" width="16.6640625" style="10" customWidth="1"/>
    <col min="7184" max="7432" width="8.88671875" style="10"/>
    <col min="7433" max="7433" width="31.5546875" style="10" customWidth="1"/>
    <col min="7434" max="7434" width="17.6640625" style="10" customWidth="1"/>
    <col min="7435" max="7437" width="15.109375" style="10" customWidth="1"/>
    <col min="7438" max="7438" width="13.5546875" style="10" customWidth="1"/>
    <col min="7439" max="7439" width="16.6640625" style="10" customWidth="1"/>
    <col min="7440" max="7688" width="8.88671875" style="10"/>
    <col min="7689" max="7689" width="31.5546875" style="10" customWidth="1"/>
    <col min="7690" max="7690" width="17.6640625" style="10" customWidth="1"/>
    <col min="7691" max="7693" width="15.109375" style="10" customWidth="1"/>
    <col min="7694" max="7694" width="13.5546875" style="10" customWidth="1"/>
    <col min="7695" max="7695" width="16.6640625" style="10" customWidth="1"/>
    <col min="7696" max="7944" width="8.88671875" style="10"/>
    <col min="7945" max="7945" width="31.5546875" style="10" customWidth="1"/>
    <col min="7946" max="7946" width="17.6640625" style="10" customWidth="1"/>
    <col min="7947" max="7949" width="15.109375" style="10" customWidth="1"/>
    <col min="7950" max="7950" width="13.5546875" style="10" customWidth="1"/>
    <col min="7951" max="7951" width="16.6640625" style="10" customWidth="1"/>
    <col min="7952" max="8200" width="8.88671875" style="10"/>
    <col min="8201" max="8201" width="31.5546875" style="10" customWidth="1"/>
    <col min="8202" max="8202" width="17.6640625" style="10" customWidth="1"/>
    <col min="8203" max="8205" width="15.109375" style="10" customWidth="1"/>
    <col min="8206" max="8206" width="13.5546875" style="10" customWidth="1"/>
    <col min="8207" max="8207" width="16.6640625" style="10" customWidth="1"/>
    <col min="8208" max="8456" width="8.88671875" style="10"/>
    <col min="8457" max="8457" width="31.5546875" style="10" customWidth="1"/>
    <col min="8458" max="8458" width="17.6640625" style="10" customWidth="1"/>
    <col min="8459" max="8461" width="15.109375" style="10" customWidth="1"/>
    <col min="8462" max="8462" width="13.5546875" style="10" customWidth="1"/>
    <col min="8463" max="8463" width="16.6640625" style="10" customWidth="1"/>
    <col min="8464" max="8712" width="8.88671875" style="10"/>
    <col min="8713" max="8713" width="31.5546875" style="10" customWidth="1"/>
    <col min="8714" max="8714" width="17.6640625" style="10" customWidth="1"/>
    <col min="8715" max="8717" width="15.109375" style="10" customWidth="1"/>
    <col min="8718" max="8718" width="13.5546875" style="10" customWidth="1"/>
    <col min="8719" max="8719" width="16.6640625" style="10" customWidth="1"/>
    <col min="8720" max="8968" width="8.88671875" style="10"/>
    <col min="8969" max="8969" width="31.5546875" style="10" customWidth="1"/>
    <col min="8970" max="8970" width="17.6640625" style="10" customWidth="1"/>
    <col min="8971" max="8973" width="15.109375" style="10" customWidth="1"/>
    <col min="8974" max="8974" width="13.5546875" style="10" customWidth="1"/>
    <col min="8975" max="8975" width="16.6640625" style="10" customWidth="1"/>
    <col min="8976" max="9224" width="8.88671875" style="10"/>
    <col min="9225" max="9225" width="31.5546875" style="10" customWidth="1"/>
    <col min="9226" max="9226" width="17.6640625" style="10" customWidth="1"/>
    <col min="9227" max="9229" width="15.109375" style="10" customWidth="1"/>
    <col min="9230" max="9230" width="13.5546875" style="10" customWidth="1"/>
    <col min="9231" max="9231" width="16.6640625" style="10" customWidth="1"/>
    <col min="9232" max="9480" width="8.88671875" style="10"/>
    <col min="9481" max="9481" width="31.5546875" style="10" customWidth="1"/>
    <col min="9482" max="9482" width="17.6640625" style="10" customWidth="1"/>
    <col min="9483" max="9485" width="15.109375" style="10" customWidth="1"/>
    <col min="9486" max="9486" width="13.5546875" style="10" customWidth="1"/>
    <col min="9487" max="9487" width="16.6640625" style="10" customWidth="1"/>
    <col min="9488" max="9736" width="8.88671875" style="10"/>
    <col min="9737" max="9737" width="31.5546875" style="10" customWidth="1"/>
    <col min="9738" max="9738" width="17.6640625" style="10" customWidth="1"/>
    <col min="9739" max="9741" width="15.109375" style="10" customWidth="1"/>
    <col min="9742" max="9742" width="13.5546875" style="10" customWidth="1"/>
    <col min="9743" max="9743" width="16.6640625" style="10" customWidth="1"/>
    <col min="9744" max="9992" width="8.88671875" style="10"/>
    <col min="9993" max="9993" width="31.5546875" style="10" customWidth="1"/>
    <col min="9994" max="9994" width="17.6640625" style="10" customWidth="1"/>
    <col min="9995" max="9997" width="15.109375" style="10" customWidth="1"/>
    <col min="9998" max="9998" width="13.5546875" style="10" customWidth="1"/>
    <col min="9999" max="9999" width="16.6640625" style="10" customWidth="1"/>
    <col min="10000" max="10248" width="8.88671875" style="10"/>
    <col min="10249" max="10249" width="31.5546875" style="10" customWidth="1"/>
    <col min="10250" max="10250" width="17.6640625" style="10" customWidth="1"/>
    <col min="10251" max="10253" width="15.109375" style="10" customWidth="1"/>
    <col min="10254" max="10254" width="13.5546875" style="10" customWidth="1"/>
    <col min="10255" max="10255" width="16.6640625" style="10" customWidth="1"/>
    <col min="10256" max="10504" width="8.88671875" style="10"/>
    <col min="10505" max="10505" width="31.5546875" style="10" customWidth="1"/>
    <col min="10506" max="10506" width="17.6640625" style="10" customWidth="1"/>
    <col min="10507" max="10509" width="15.109375" style="10" customWidth="1"/>
    <col min="10510" max="10510" width="13.5546875" style="10" customWidth="1"/>
    <col min="10511" max="10511" width="16.6640625" style="10" customWidth="1"/>
    <col min="10512" max="10760" width="8.88671875" style="10"/>
    <col min="10761" max="10761" width="31.5546875" style="10" customWidth="1"/>
    <col min="10762" max="10762" width="17.6640625" style="10" customWidth="1"/>
    <col min="10763" max="10765" width="15.109375" style="10" customWidth="1"/>
    <col min="10766" max="10766" width="13.5546875" style="10" customWidth="1"/>
    <col min="10767" max="10767" width="16.6640625" style="10" customWidth="1"/>
    <col min="10768" max="11016" width="8.88671875" style="10"/>
    <col min="11017" max="11017" width="31.5546875" style="10" customWidth="1"/>
    <col min="11018" max="11018" width="17.6640625" style="10" customWidth="1"/>
    <col min="11019" max="11021" width="15.109375" style="10" customWidth="1"/>
    <col min="11022" max="11022" width="13.5546875" style="10" customWidth="1"/>
    <col min="11023" max="11023" width="16.6640625" style="10" customWidth="1"/>
    <col min="11024" max="11272" width="8.88671875" style="10"/>
    <col min="11273" max="11273" width="31.5546875" style="10" customWidth="1"/>
    <col min="11274" max="11274" width="17.6640625" style="10" customWidth="1"/>
    <col min="11275" max="11277" width="15.109375" style="10" customWidth="1"/>
    <col min="11278" max="11278" width="13.5546875" style="10" customWidth="1"/>
    <col min="11279" max="11279" width="16.6640625" style="10" customWidth="1"/>
    <col min="11280" max="11528" width="8.88671875" style="10"/>
    <col min="11529" max="11529" width="31.5546875" style="10" customWidth="1"/>
    <col min="11530" max="11530" width="17.6640625" style="10" customWidth="1"/>
    <col min="11531" max="11533" width="15.109375" style="10" customWidth="1"/>
    <col min="11534" max="11534" width="13.5546875" style="10" customWidth="1"/>
    <col min="11535" max="11535" width="16.6640625" style="10" customWidth="1"/>
    <col min="11536" max="11784" width="8.88671875" style="10"/>
    <col min="11785" max="11785" width="31.5546875" style="10" customWidth="1"/>
    <col min="11786" max="11786" width="17.6640625" style="10" customWidth="1"/>
    <col min="11787" max="11789" width="15.109375" style="10" customWidth="1"/>
    <col min="11790" max="11790" width="13.5546875" style="10" customWidth="1"/>
    <col min="11791" max="11791" width="16.6640625" style="10" customWidth="1"/>
    <col min="11792" max="12040" width="8.88671875" style="10"/>
    <col min="12041" max="12041" width="31.5546875" style="10" customWidth="1"/>
    <col min="12042" max="12042" width="17.6640625" style="10" customWidth="1"/>
    <col min="12043" max="12045" width="15.109375" style="10" customWidth="1"/>
    <col min="12046" max="12046" width="13.5546875" style="10" customWidth="1"/>
    <col min="12047" max="12047" width="16.6640625" style="10" customWidth="1"/>
    <col min="12048" max="12296" width="8.88671875" style="10"/>
    <col min="12297" max="12297" width="31.5546875" style="10" customWidth="1"/>
    <col min="12298" max="12298" width="17.6640625" style="10" customWidth="1"/>
    <col min="12299" max="12301" width="15.109375" style="10" customWidth="1"/>
    <col min="12302" max="12302" width="13.5546875" style="10" customWidth="1"/>
    <col min="12303" max="12303" width="16.6640625" style="10" customWidth="1"/>
    <col min="12304" max="12552" width="8.88671875" style="10"/>
    <col min="12553" max="12553" width="31.5546875" style="10" customWidth="1"/>
    <col min="12554" max="12554" width="17.6640625" style="10" customWidth="1"/>
    <col min="12555" max="12557" width="15.109375" style="10" customWidth="1"/>
    <col min="12558" max="12558" width="13.5546875" style="10" customWidth="1"/>
    <col min="12559" max="12559" width="16.6640625" style="10" customWidth="1"/>
    <col min="12560" max="12808" width="8.88671875" style="10"/>
    <col min="12809" max="12809" width="31.5546875" style="10" customWidth="1"/>
    <col min="12810" max="12810" width="17.6640625" style="10" customWidth="1"/>
    <col min="12811" max="12813" width="15.109375" style="10" customWidth="1"/>
    <col min="12814" max="12814" width="13.5546875" style="10" customWidth="1"/>
    <col min="12815" max="12815" width="16.6640625" style="10" customWidth="1"/>
    <col min="12816" max="13064" width="8.88671875" style="10"/>
    <col min="13065" max="13065" width="31.5546875" style="10" customWidth="1"/>
    <col min="13066" max="13066" width="17.6640625" style="10" customWidth="1"/>
    <col min="13067" max="13069" width="15.109375" style="10" customWidth="1"/>
    <col min="13070" max="13070" width="13.5546875" style="10" customWidth="1"/>
    <col min="13071" max="13071" width="16.6640625" style="10" customWidth="1"/>
    <col min="13072" max="13320" width="8.88671875" style="10"/>
    <col min="13321" max="13321" width="31.5546875" style="10" customWidth="1"/>
    <col min="13322" max="13322" width="17.6640625" style="10" customWidth="1"/>
    <col min="13323" max="13325" width="15.109375" style="10" customWidth="1"/>
    <col min="13326" max="13326" width="13.5546875" style="10" customWidth="1"/>
    <col min="13327" max="13327" width="16.6640625" style="10" customWidth="1"/>
    <col min="13328" max="13576" width="8.88671875" style="10"/>
    <col min="13577" max="13577" width="31.5546875" style="10" customWidth="1"/>
    <col min="13578" max="13578" width="17.6640625" style="10" customWidth="1"/>
    <col min="13579" max="13581" width="15.109375" style="10" customWidth="1"/>
    <col min="13582" max="13582" width="13.5546875" style="10" customWidth="1"/>
    <col min="13583" max="13583" width="16.6640625" style="10" customWidth="1"/>
    <col min="13584" max="13832" width="8.88671875" style="10"/>
    <col min="13833" max="13833" width="31.5546875" style="10" customWidth="1"/>
    <col min="13834" max="13834" width="17.6640625" style="10" customWidth="1"/>
    <col min="13835" max="13837" width="15.109375" style="10" customWidth="1"/>
    <col min="13838" max="13838" width="13.5546875" style="10" customWidth="1"/>
    <col min="13839" max="13839" width="16.6640625" style="10" customWidth="1"/>
    <col min="13840" max="14088" width="8.88671875" style="10"/>
    <col min="14089" max="14089" width="31.5546875" style="10" customWidth="1"/>
    <col min="14090" max="14090" width="17.6640625" style="10" customWidth="1"/>
    <col min="14091" max="14093" width="15.109375" style="10" customWidth="1"/>
    <col min="14094" max="14094" width="13.5546875" style="10" customWidth="1"/>
    <col min="14095" max="14095" width="16.6640625" style="10" customWidth="1"/>
    <col min="14096" max="14344" width="8.88671875" style="10"/>
    <col min="14345" max="14345" width="31.5546875" style="10" customWidth="1"/>
    <col min="14346" max="14346" width="17.6640625" style="10" customWidth="1"/>
    <col min="14347" max="14349" width="15.109375" style="10" customWidth="1"/>
    <col min="14350" max="14350" width="13.5546875" style="10" customWidth="1"/>
    <col min="14351" max="14351" width="16.6640625" style="10" customWidth="1"/>
    <col min="14352" max="14600" width="8.88671875" style="10"/>
    <col min="14601" max="14601" width="31.5546875" style="10" customWidth="1"/>
    <col min="14602" max="14602" width="17.6640625" style="10" customWidth="1"/>
    <col min="14603" max="14605" width="15.109375" style="10" customWidth="1"/>
    <col min="14606" max="14606" width="13.5546875" style="10" customWidth="1"/>
    <col min="14607" max="14607" width="16.6640625" style="10" customWidth="1"/>
    <col min="14608" max="14856" width="8.88671875" style="10"/>
    <col min="14857" max="14857" width="31.5546875" style="10" customWidth="1"/>
    <col min="14858" max="14858" width="17.6640625" style="10" customWidth="1"/>
    <col min="14859" max="14861" width="15.109375" style="10" customWidth="1"/>
    <col min="14862" max="14862" width="13.5546875" style="10" customWidth="1"/>
    <col min="14863" max="14863" width="16.6640625" style="10" customWidth="1"/>
    <col min="14864" max="15112" width="8.88671875" style="10"/>
    <col min="15113" max="15113" width="31.5546875" style="10" customWidth="1"/>
    <col min="15114" max="15114" width="17.6640625" style="10" customWidth="1"/>
    <col min="15115" max="15117" width="15.109375" style="10" customWidth="1"/>
    <col min="15118" max="15118" width="13.5546875" style="10" customWidth="1"/>
    <col min="15119" max="15119" width="16.6640625" style="10" customWidth="1"/>
    <col min="15120" max="15368" width="8.88671875" style="10"/>
    <col min="15369" max="15369" width="31.5546875" style="10" customWidth="1"/>
    <col min="15370" max="15370" width="17.6640625" style="10" customWidth="1"/>
    <col min="15371" max="15373" width="15.109375" style="10" customWidth="1"/>
    <col min="15374" max="15374" width="13.5546875" style="10" customWidth="1"/>
    <col min="15375" max="15375" width="16.6640625" style="10" customWidth="1"/>
    <col min="15376" max="15624" width="8.88671875" style="10"/>
    <col min="15625" max="15625" width="31.5546875" style="10" customWidth="1"/>
    <col min="15626" max="15626" width="17.6640625" style="10" customWidth="1"/>
    <col min="15627" max="15629" width="15.109375" style="10" customWidth="1"/>
    <col min="15630" max="15630" width="13.5546875" style="10" customWidth="1"/>
    <col min="15631" max="15631" width="16.6640625" style="10" customWidth="1"/>
    <col min="15632" max="15880" width="8.88671875" style="10"/>
    <col min="15881" max="15881" width="31.5546875" style="10" customWidth="1"/>
    <col min="15882" max="15882" width="17.6640625" style="10" customWidth="1"/>
    <col min="15883" max="15885" width="15.109375" style="10" customWidth="1"/>
    <col min="15886" max="15886" width="13.5546875" style="10" customWidth="1"/>
    <col min="15887" max="15887" width="16.6640625" style="10" customWidth="1"/>
    <col min="15888" max="16136" width="8.88671875" style="10"/>
    <col min="16137" max="16137" width="31.5546875" style="10" customWidth="1"/>
    <col min="16138" max="16138" width="17.6640625" style="10" customWidth="1"/>
    <col min="16139" max="16141" width="15.109375" style="10" customWidth="1"/>
    <col min="16142" max="16142" width="13.5546875" style="10" customWidth="1"/>
    <col min="16143" max="16143" width="16.6640625" style="10" customWidth="1"/>
    <col min="16144" max="16384" width="8.88671875" style="10"/>
  </cols>
  <sheetData>
    <row r="1" spans="1:17" s="1" customFormat="1" ht="25.2" x14ac:dyDescent="0.3">
      <c r="A1" s="213" t="s">
        <v>0</v>
      </c>
      <c r="B1" s="213"/>
      <c r="C1" s="213"/>
      <c r="D1" s="213"/>
      <c r="E1" s="213"/>
      <c r="F1" s="213"/>
      <c r="G1" s="213"/>
      <c r="H1" s="213"/>
      <c r="I1" s="213"/>
      <c r="J1" s="213"/>
      <c r="K1" s="213"/>
      <c r="L1" s="213"/>
      <c r="M1" s="213"/>
      <c r="N1" s="213"/>
      <c r="O1" s="213"/>
      <c r="P1" s="213"/>
      <c r="Q1" s="213"/>
    </row>
    <row r="2" spans="1:17" s="1" customFormat="1" ht="23.4" x14ac:dyDescent="0.3">
      <c r="A2" s="214" t="s">
        <v>79</v>
      </c>
      <c r="B2" s="214"/>
      <c r="C2" s="214"/>
      <c r="D2" s="214"/>
      <c r="E2" s="214"/>
      <c r="F2" s="214"/>
      <c r="G2" s="214"/>
      <c r="H2" s="214"/>
      <c r="I2" s="214"/>
      <c r="J2" s="214"/>
      <c r="K2" s="214"/>
      <c r="L2" s="214"/>
      <c r="M2" s="214"/>
      <c r="N2" s="214"/>
      <c r="O2" s="214"/>
      <c r="P2" s="214"/>
      <c r="Q2" s="214"/>
    </row>
    <row r="3" spans="1:17" s="1" customFormat="1" ht="23.4" x14ac:dyDescent="0.3">
      <c r="A3" s="2"/>
      <c r="B3" s="2"/>
      <c r="C3" s="3"/>
      <c r="D3" s="3"/>
      <c r="E3" s="3"/>
      <c r="F3" s="3"/>
      <c r="G3" s="3"/>
      <c r="H3" s="3"/>
      <c r="I3" s="3"/>
      <c r="J3" s="3"/>
      <c r="K3" s="3"/>
      <c r="L3" s="4"/>
      <c r="M3" s="4"/>
      <c r="N3" s="4"/>
      <c r="O3" s="4"/>
    </row>
    <row r="4" spans="1:17" s="1" customFormat="1" ht="23.4" x14ac:dyDescent="0.3">
      <c r="A4" s="215" t="s">
        <v>1</v>
      </c>
      <c r="B4" s="215"/>
      <c r="C4" s="216"/>
      <c r="D4" s="216"/>
      <c r="E4" s="216"/>
      <c r="F4" s="216"/>
      <c r="G4" s="216"/>
      <c r="H4" s="216"/>
      <c r="I4" s="216"/>
      <c r="J4" s="216"/>
      <c r="K4" s="216"/>
      <c r="L4" s="216"/>
      <c r="M4" s="76"/>
      <c r="N4" s="4"/>
      <c r="O4" s="4"/>
    </row>
    <row r="5" spans="1:17" s="1" customFormat="1" ht="23.4" x14ac:dyDescent="0.3">
      <c r="A5" s="215" t="s">
        <v>2</v>
      </c>
      <c r="B5" s="215"/>
      <c r="C5" s="216"/>
      <c r="D5" s="216"/>
      <c r="E5" s="216"/>
      <c r="F5" s="216"/>
      <c r="G5" s="216"/>
      <c r="H5" s="216"/>
      <c r="I5" s="216"/>
      <c r="J5" s="216"/>
      <c r="K5" s="216"/>
      <c r="L5" s="216"/>
      <c r="M5" s="91" t="s">
        <v>156</v>
      </c>
      <c r="N5" s="4"/>
      <c r="O5" s="4"/>
    </row>
    <row r="6" spans="1:17" s="1" customFormat="1" ht="23.4" x14ac:dyDescent="0.3">
      <c r="A6" s="215" t="s">
        <v>3</v>
      </c>
      <c r="B6" s="215"/>
      <c r="C6" s="217"/>
      <c r="D6" s="217"/>
      <c r="E6" s="217"/>
      <c r="F6" s="217"/>
      <c r="G6" s="217"/>
      <c r="H6" s="217"/>
      <c r="I6" s="217"/>
      <c r="J6" s="217"/>
      <c r="K6" s="217"/>
      <c r="L6" s="217"/>
      <c r="M6" s="92" t="s">
        <v>155</v>
      </c>
      <c r="N6" s="4"/>
      <c r="O6" s="4"/>
    </row>
    <row r="7" spans="1:17" s="1" customFormat="1" ht="23.4" x14ac:dyDescent="0.3">
      <c r="A7" s="215" t="s">
        <v>4</v>
      </c>
      <c r="B7" s="215"/>
      <c r="C7" s="218"/>
      <c r="D7" s="218"/>
      <c r="E7" s="218"/>
      <c r="F7" s="5"/>
      <c r="G7" s="5"/>
      <c r="H7" s="5"/>
      <c r="I7" s="5"/>
      <c r="J7" s="5"/>
      <c r="K7" s="5"/>
      <c r="L7" s="4"/>
      <c r="M7" s="4"/>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ht="31.5" customHeight="1"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25</v>
      </c>
      <c r="D12" s="224"/>
      <c r="E12" s="225"/>
      <c r="F12" s="225"/>
      <c r="G12" s="225"/>
      <c r="H12" s="204">
        <f>D12</f>
        <v>0</v>
      </c>
      <c r="I12" s="205"/>
      <c r="J12" s="206"/>
      <c r="K12" s="204"/>
      <c r="L12" s="205"/>
      <c r="M12" s="206"/>
      <c r="N12" s="73" t="s">
        <v>100</v>
      </c>
      <c r="O12" s="74" t="s">
        <v>100</v>
      </c>
    </row>
    <row r="13" spans="1:17" s="16" customFormat="1" x14ac:dyDescent="0.3">
      <c r="A13" s="37">
        <v>1</v>
      </c>
      <c r="B13" s="14" t="s">
        <v>29</v>
      </c>
      <c r="C13" s="68">
        <v>300</v>
      </c>
      <c r="D13" s="22"/>
      <c r="E13" s="22"/>
      <c r="F13" s="22"/>
      <c r="G13" s="22"/>
      <c r="H13" s="72">
        <f>D13+F13</f>
        <v>0</v>
      </c>
      <c r="I13" s="72">
        <f>E13+G13</f>
        <v>0</v>
      </c>
      <c r="J13" s="72">
        <f>I13+H13</f>
        <v>0</v>
      </c>
      <c r="K13" s="72"/>
      <c r="L13" s="72"/>
      <c r="M13" s="72"/>
      <c r="N13" s="83"/>
      <c r="O13" s="94" t="e">
        <f>M13/N13</f>
        <v>#DIV/0!</v>
      </c>
    </row>
    <row r="14" spans="1:17" s="16" customFormat="1" ht="28.8" x14ac:dyDescent="0.3">
      <c r="A14" s="37" t="s">
        <v>80</v>
      </c>
      <c r="B14" s="14" t="s">
        <v>84</v>
      </c>
      <c r="C14" s="68">
        <v>40</v>
      </c>
      <c r="D14" s="22"/>
      <c r="E14" s="22"/>
      <c r="F14" s="22"/>
      <c r="G14" s="22"/>
      <c r="H14" s="72">
        <f t="shared" ref="H14:I16" si="0">D14+F14</f>
        <v>0</v>
      </c>
      <c r="I14" s="72">
        <f t="shared" si="0"/>
        <v>0</v>
      </c>
      <c r="J14" s="72">
        <f>I14+H14</f>
        <v>0</v>
      </c>
      <c r="K14" s="72"/>
      <c r="L14" s="72"/>
      <c r="M14" s="72"/>
      <c r="N14" s="83"/>
      <c r="O14" s="101" t="e">
        <f>M14/N14</f>
        <v>#DIV/0!</v>
      </c>
    </row>
    <row r="15" spans="1:17" s="16" customFormat="1" ht="28.8" x14ac:dyDescent="0.3">
      <c r="A15" s="37" t="s">
        <v>85</v>
      </c>
      <c r="B15" s="14" t="s">
        <v>86</v>
      </c>
      <c r="C15" s="68">
        <v>50</v>
      </c>
      <c r="D15" s="22"/>
      <c r="E15" s="22"/>
      <c r="F15" s="22"/>
      <c r="G15" s="22"/>
      <c r="H15" s="72">
        <f t="shared" si="0"/>
        <v>0</v>
      </c>
      <c r="I15" s="72">
        <f t="shared" si="0"/>
        <v>0</v>
      </c>
      <c r="J15" s="72">
        <f>I15+H15</f>
        <v>0</v>
      </c>
      <c r="K15" s="72"/>
      <c r="L15" s="72"/>
      <c r="M15" s="72"/>
      <c r="N15" s="83"/>
      <c r="O15" s="94" t="e">
        <f t="shared" ref="O15:O49" si="1">M15/N15</f>
        <v>#DIV/0!</v>
      </c>
    </row>
    <row r="16" spans="1:17" s="16" customFormat="1" x14ac:dyDescent="0.3">
      <c r="A16" s="37">
        <v>2</v>
      </c>
      <c r="B16" s="14" t="s">
        <v>74</v>
      </c>
      <c r="C16" s="68">
        <v>4</v>
      </c>
      <c r="D16" s="22"/>
      <c r="E16" s="22"/>
      <c r="F16" s="22"/>
      <c r="G16" s="22"/>
      <c r="H16" s="72">
        <f t="shared" si="0"/>
        <v>0</v>
      </c>
      <c r="I16" s="72">
        <f t="shared" si="0"/>
        <v>0</v>
      </c>
      <c r="J16" s="72">
        <f>I16+H16</f>
        <v>0</v>
      </c>
      <c r="K16" s="72"/>
      <c r="L16" s="72"/>
      <c r="M16" s="72"/>
      <c r="N16" s="84"/>
      <c r="O16" s="94" t="e">
        <f t="shared" si="1"/>
        <v>#DIV/0!</v>
      </c>
    </row>
    <row r="17" spans="1:15" s="16" customFormat="1" x14ac:dyDescent="0.3">
      <c r="A17" s="61" t="s">
        <v>38</v>
      </c>
      <c r="B17" s="62" t="s">
        <v>32</v>
      </c>
      <c r="C17" s="69">
        <v>400</v>
      </c>
      <c r="D17" s="63"/>
      <c r="E17" s="63"/>
      <c r="F17" s="63"/>
      <c r="G17" s="63"/>
      <c r="H17" s="72">
        <f>D17+F17</f>
        <v>0</v>
      </c>
      <c r="I17" s="72">
        <f>E17+G17</f>
        <v>0</v>
      </c>
      <c r="J17" s="72">
        <f>I17+H17</f>
        <v>0</v>
      </c>
      <c r="K17" s="72"/>
      <c r="L17" s="72"/>
      <c r="M17" s="72"/>
      <c r="N17" s="85"/>
      <c r="O17" s="94" t="e">
        <f t="shared" si="1"/>
        <v>#DIV/0!</v>
      </c>
    </row>
    <row r="18" spans="1:15" s="16" customFormat="1" x14ac:dyDescent="0.3">
      <c r="A18" s="38">
        <v>3</v>
      </c>
      <c r="B18" s="229" t="s">
        <v>10</v>
      </c>
      <c r="C18" s="229"/>
      <c r="D18" s="229"/>
      <c r="E18" s="229"/>
      <c r="F18" s="229"/>
      <c r="G18" s="229"/>
      <c r="H18" s="80"/>
      <c r="I18" s="31"/>
      <c r="J18" s="31"/>
      <c r="K18" s="31"/>
      <c r="L18" s="32"/>
      <c r="M18" s="32"/>
      <c r="N18" s="32"/>
      <c r="O18" s="32"/>
    </row>
    <row r="19" spans="1:15" s="16" customFormat="1" ht="28.8" x14ac:dyDescent="0.3">
      <c r="A19" s="64" t="s">
        <v>39</v>
      </c>
      <c r="B19" s="65" t="s">
        <v>34</v>
      </c>
      <c r="C19" s="70">
        <v>200</v>
      </c>
      <c r="D19" s="66"/>
      <c r="E19" s="66"/>
      <c r="F19" s="66"/>
      <c r="G19" s="66"/>
      <c r="H19" s="72">
        <f>D19+F19</f>
        <v>0</v>
      </c>
      <c r="I19" s="72">
        <f>E19+G19</f>
        <v>0</v>
      </c>
      <c r="J19" s="72">
        <f>I19+H19</f>
        <v>0</v>
      </c>
      <c r="K19" s="72"/>
      <c r="L19" s="72"/>
      <c r="M19" s="72"/>
      <c r="N19" s="86"/>
      <c r="O19" s="94" t="e">
        <f t="shared" si="1"/>
        <v>#DIV/0!</v>
      </c>
    </row>
    <row r="20" spans="1:15" s="16" customFormat="1" ht="31.2" customHeight="1" x14ac:dyDescent="0.3">
      <c r="A20" s="37" t="s">
        <v>40</v>
      </c>
      <c r="B20" s="14" t="s">
        <v>35</v>
      </c>
      <c r="C20" s="68">
        <v>100</v>
      </c>
      <c r="D20" s="22"/>
      <c r="E20" s="22"/>
      <c r="F20" s="22"/>
      <c r="G20" s="22"/>
      <c r="H20" s="72">
        <f t="shared" ref="H20:I30" si="2">D20+F20</f>
        <v>0</v>
      </c>
      <c r="I20" s="72">
        <f t="shared" si="2"/>
        <v>0</v>
      </c>
      <c r="J20" s="72">
        <f t="shared" ref="J20:J30" si="3">I20+H20</f>
        <v>0</v>
      </c>
      <c r="K20" s="72"/>
      <c r="L20" s="72"/>
      <c r="M20" s="72"/>
      <c r="N20" s="87"/>
      <c r="O20" s="94" t="e">
        <f t="shared" si="1"/>
        <v>#DIV/0!</v>
      </c>
    </row>
    <row r="21" spans="1:15" s="16" customFormat="1" ht="28.8" x14ac:dyDescent="0.3">
      <c r="A21" s="39" t="s">
        <v>41</v>
      </c>
      <c r="B21" s="14" t="s">
        <v>36</v>
      </c>
      <c r="C21" s="68">
        <v>40</v>
      </c>
      <c r="D21" s="22"/>
      <c r="E21" s="22"/>
      <c r="F21" s="22"/>
      <c r="G21" s="22"/>
      <c r="H21" s="72">
        <f t="shared" si="2"/>
        <v>0</v>
      </c>
      <c r="I21" s="72">
        <f t="shared" si="2"/>
        <v>0</v>
      </c>
      <c r="J21" s="72">
        <f t="shared" si="3"/>
        <v>0</v>
      </c>
      <c r="K21" s="72"/>
      <c r="L21" s="72"/>
      <c r="M21" s="72"/>
      <c r="N21" s="87"/>
      <c r="O21" s="94" t="e">
        <f t="shared" si="1"/>
        <v>#DIV/0!</v>
      </c>
    </row>
    <row r="22" spans="1:15" s="16" customFormat="1" ht="43.2" x14ac:dyDescent="0.3">
      <c r="A22" s="39" t="s">
        <v>107</v>
      </c>
      <c r="B22" s="14" t="s">
        <v>33</v>
      </c>
      <c r="C22" s="68"/>
      <c r="D22" s="22"/>
      <c r="E22" s="22"/>
      <c r="F22" s="22"/>
      <c r="G22" s="22"/>
      <c r="H22" s="72">
        <f t="shared" si="2"/>
        <v>0</v>
      </c>
      <c r="I22" s="72">
        <f t="shared" si="2"/>
        <v>0</v>
      </c>
      <c r="J22" s="72">
        <f t="shared" si="3"/>
        <v>0</v>
      </c>
      <c r="K22" s="72"/>
      <c r="L22" s="72"/>
      <c r="M22" s="72"/>
      <c r="N22" s="87"/>
      <c r="O22" s="94" t="e">
        <f t="shared" si="1"/>
        <v>#DIV/0!</v>
      </c>
    </row>
    <row r="23" spans="1:15" s="16" customFormat="1" ht="28.8" x14ac:dyDescent="0.3">
      <c r="A23" s="39" t="s">
        <v>108</v>
      </c>
      <c r="B23" s="14" t="s">
        <v>37</v>
      </c>
      <c r="C23" s="68">
        <v>50</v>
      </c>
      <c r="D23" s="22"/>
      <c r="E23" s="22"/>
      <c r="F23" s="22"/>
      <c r="G23" s="22"/>
      <c r="H23" s="72">
        <f t="shared" si="2"/>
        <v>0</v>
      </c>
      <c r="I23" s="72">
        <f t="shared" si="2"/>
        <v>0</v>
      </c>
      <c r="J23" s="72">
        <f t="shared" si="3"/>
        <v>0</v>
      </c>
      <c r="K23" s="72"/>
      <c r="L23" s="72"/>
      <c r="M23" s="72"/>
      <c r="N23" s="87"/>
      <c r="O23" s="94" t="e">
        <f t="shared" si="1"/>
        <v>#DIV/0!</v>
      </c>
    </row>
    <row r="24" spans="1:15" s="16" customFormat="1" ht="28.8" x14ac:dyDescent="0.3">
      <c r="A24" s="37" t="s">
        <v>44</v>
      </c>
      <c r="B24" s="14" t="s">
        <v>81</v>
      </c>
      <c r="C24" s="68">
        <v>50</v>
      </c>
      <c r="D24" s="22"/>
      <c r="E24" s="22"/>
      <c r="F24" s="22"/>
      <c r="G24" s="22"/>
      <c r="H24" s="72">
        <f t="shared" si="2"/>
        <v>0</v>
      </c>
      <c r="I24" s="72">
        <f t="shared" si="2"/>
        <v>0</v>
      </c>
      <c r="J24" s="72">
        <f t="shared" si="3"/>
        <v>0</v>
      </c>
      <c r="K24" s="72"/>
      <c r="L24" s="72"/>
      <c r="M24" s="72"/>
      <c r="N24" s="87"/>
      <c r="O24" s="94" t="e">
        <f t="shared" si="1"/>
        <v>#DIV/0!</v>
      </c>
    </row>
    <row r="25" spans="1:15" s="16" customFormat="1" ht="43.2" x14ac:dyDescent="0.3">
      <c r="A25" s="37" t="s">
        <v>45</v>
      </c>
      <c r="B25" s="14" t="s">
        <v>91</v>
      </c>
      <c r="C25" s="68">
        <v>50</v>
      </c>
      <c r="D25" s="22"/>
      <c r="E25" s="22"/>
      <c r="F25" s="22"/>
      <c r="G25" s="22"/>
      <c r="H25" s="72">
        <f t="shared" si="2"/>
        <v>0</v>
      </c>
      <c r="I25" s="72">
        <f t="shared" si="2"/>
        <v>0</v>
      </c>
      <c r="J25" s="72">
        <f t="shared" si="3"/>
        <v>0</v>
      </c>
      <c r="K25" s="72"/>
      <c r="L25" s="72"/>
      <c r="M25" s="72"/>
      <c r="N25" s="87"/>
      <c r="O25" s="94" t="e">
        <f t="shared" si="1"/>
        <v>#DIV/0!</v>
      </c>
    </row>
    <row r="26" spans="1:15" s="16" customFormat="1" ht="49.5" customHeight="1" x14ac:dyDescent="0.3">
      <c r="A26" s="37" t="s">
        <v>99</v>
      </c>
      <c r="B26" s="14" t="s">
        <v>92</v>
      </c>
      <c r="C26" s="68">
        <v>50</v>
      </c>
      <c r="D26" s="22"/>
      <c r="E26" s="22"/>
      <c r="F26" s="22"/>
      <c r="G26" s="22"/>
      <c r="H26" s="72">
        <f t="shared" si="2"/>
        <v>0</v>
      </c>
      <c r="I26" s="72">
        <f t="shared" si="2"/>
        <v>0</v>
      </c>
      <c r="J26" s="72">
        <f t="shared" si="3"/>
        <v>0</v>
      </c>
      <c r="K26" s="72"/>
      <c r="L26" s="72"/>
      <c r="M26" s="72"/>
      <c r="N26" s="87"/>
      <c r="O26" s="94" t="e">
        <f t="shared" si="1"/>
        <v>#DIV/0!</v>
      </c>
    </row>
    <row r="27" spans="1:15" s="16" customFormat="1" ht="28.8" x14ac:dyDescent="0.3">
      <c r="A27" s="37">
        <v>4</v>
      </c>
      <c r="B27" s="14" t="s">
        <v>46</v>
      </c>
      <c r="C27" s="68">
        <v>50</v>
      </c>
      <c r="D27" s="22"/>
      <c r="E27" s="22"/>
      <c r="F27" s="22"/>
      <c r="G27" s="22"/>
      <c r="H27" s="72">
        <f t="shared" si="2"/>
        <v>0</v>
      </c>
      <c r="I27" s="72">
        <f t="shared" si="2"/>
        <v>0</v>
      </c>
      <c r="J27" s="72">
        <f t="shared" si="3"/>
        <v>0</v>
      </c>
      <c r="K27" s="72"/>
      <c r="L27" s="72"/>
      <c r="M27" s="72"/>
      <c r="N27" s="87"/>
      <c r="O27" s="94" t="e">
        <f t="shared" si="1"/>
        <v>#DIV/0!</v>
      </c>
    </row>
    <row r="28" spans="1:15" s="16" customFormat="1" ht="33" customHeight="1" x14ac:dyDescent="0.3">
      <c r="A28" s="37" t="s">
        <v>48</v>
      </c>
      <c r="B28" s="14" t="s">
        <v>47</v>
      </c>
      <c r="C28" s="68">
        <v>50</v>
      </c>
      <c r="D28" s="22"/>
      <c r="E28" s="22"/>
      <c r="F28" s="22"/>
      <c r="G28" s="22"/>
      <c r="H28" s="72">
        <f t="shared" si="2"/>
        <v>0</v>
      </c>
      <c r="I28" s="72">
        <f t="shared" si="2"/>
        <v>0</v>
      </c>
      <c r="J28" s="72">
        <f t="shared" si="3"/>
        <v>0</v>
      </c>
      <c r="K28" s="72"/>
      <c r="L28" s="72"/>
      <c r="M28" s="72"/>
      <c r="N28" s="87"/>
      <c r="O28" s="94" t="e">
        <f t="shared" si="1"/>
        <v>#DIV/0!</v>
      </c>
    </row>
    <row r="29" spans="1:15" s="16" customFormat="1" ht="28.8" x14ac:dyDescent="0.3">
      <c r="A29" s="37" t="s">
        <v>51</v>
      </c>
      <c r="B29" s="14" t="s">
        <v>49</v>
      </c>
      <c r="C29" s="68">
        <v>50</v>
      </c>
      <c r="D29" s="22"/>
      <c r="E29" s="22"/>
      <c r="F29" s="22"/>
      <c r="G29" s="22"/>
      <c r="H29" s="72">
        <f t="shared" si="2"/>
        <v>0</v>
      </c>
      <c r="I29" s="72">
        <f t="shared" si="2"/>
        <v>0</v>
      </c>
      <c r="J29" s="72">
        <f t="shared" si="3"/>
        <v>0</v>
      </c>
      <c r="K29" s="72"/>
      <c r="L29" s="72"/>
      <c r="M29" s="72"/>
      <c r="N29" s="87"/>
      <c r="O29" s="94" t="e">
        <f t="shared" si="1"/>
        <v>#DIV/0!</v>
      </c>
    </row>
    <row r="30" spans="1:15" s="16" customFormat="1" ht="28.8" x14ac:dyDescent="0.3">
      <c r="A30" s="37" t="s">
        <v>52</v>
      </c>
      <c r="B30" s="14" t="s">
        <v>50</v>
      </c>
      <c r="C30" s="68">
        <v>50</v>
      </c>
      <c r="D30" s="22"/>
      <c r="E30" s="22"/>
      <c r="F30" s="22"/>
      <c r="G30" s="22"/>
      <c r="H30" s="72">
        <f t="shared" si="2"/>
        <v>0</v>
      </c>
      <c r="I30" s="72">
        <f t="shared" si="2"/>
        <v>0</v>
      </c>
      <c r="J30" s="72">
        <f t="shared" si="3"/>
        <v>0</v>
      </c>
      <c r="K30" s="72"/>
      <c r="L30" s="72"/>
      <c r="M30" s="72"/>
      <c r="N30" s="87"/>
      <c r="O30" s="94" t="e">
        <f t="shared" si="1"/>
        <v>#DIV/0!</v>
      </c>
    </row>
    <row r="31" spans="1:15" s="16" customFormat="1" x14ac:dyDescent="0.3">
      <c r="A31" s="37"/>
      <c r="B31" s="14"/>
      <c r="C31" s="68"/>
      <c r="D31" s="22"/>
      <c r="E31" s="22"/>
      <c r="F31" s="22"/>
      <c r="G31" s="22"/>
      <c r="H31" s="22"/>
      <c r="I31" s="22"/>
      <c r="J31" s="22"/>
      <c r="K31" s="22"/>
      <c r="L31" s="22"/>
      <c r="M31" s="22"/>
      <c r="N31" s="87"/>
      <c r="O31" s="94" t="e">
        <f t="shared" si="1"/>
        <v>#DIV/0!</v>
      </c>
    </row>
    <row r="32" spans="1:15" s="16" customFormat="1" x14ac:dyDescent="0.3">
      <c r="A32" s="38"/>
      <c r="B32" s="226" t="s">
        <v>11</v>
      </c>
      <c r="C32" s="227"/>
      <c r="D32" s="227"/>
      <c r="E32" s="227"/>
      <c r="F32" s="227"/>
      <c r="G32" s="228"/>
      <c r="H32" s="78"/>
      <c r="I32" s="31"/>
      <c r="J32" s="31"/>
      <c r="K32" s="31"/>
      <c r="L32" s="32"/>
      <c r="M32" s="32"/>
      <c r="N32" s="32"/>
      <c r="O32" s="43"/>
    </row>
    <row r="33" spans="1:16" s="16" customFormat="1" ht="28.8" x14ac:dyDescent="0.3">
      <c r="A33" s="89">
        <v>5</v>
      </c>
      <c r="B33" s="90" t="s">
        <v>53</v>
      </c>
      <c r="C33" s="71">
        <v>60</v>
      </c>
      <c r="D33" s="88"/>
      <c r="E33" s="88"/>
      <c r="F33" s="88"/>
      <c r="G33" s="88"/>
      <c r="H33" s="72">
        <f>D33+F33</f>
        <v>0</v>
      </c>
      <c r="I33" s="72">
        <f>E33+G33</f>
        <v>0</v>
      </c>
      <c r="J33" s="72">
        <f>I33+H33</f>
        <v>0</v>
      </c>
      <c r="K33" s="72"/>
      <c r="L33" s="72"/>
      <c r="M33" s="72"/>
      <c r="N33" s="87"/>
      <c r="O33" s="94" t="e">
        <f>M33/N33</f>
        <v>#DIV/0!</v>
      </c>
    </row>
    <row r="34" spans="1:16" s="16" customFormat="1" ht="28.8" x14ac:dyDescent="0.3">
      <c r="A34" s="89">
        <v>6</v>
      </c>
      <c r="B34" s="90" t="s">
        <v>54</v>
      </c>
      <c r="C34" s="71">
        <v>60</v>
      </c>
      <c r="D34" s="88"/>
      <c r="E34" s="88"/>
      <c r="F34" s="88"/>
      <c r="G34" s="88"/>
      <c r="H34" s="72">
        <f t="shared" ref="H34:I37" si="4">D34+F34</f>
        <v>0</v>
      </c>
      <c r="I34" s="72">
        <f t="shared" si="4"/>
        <v>0</v>
      </c>
      <c r="J34" s="72">
        <f>I34+H34</f>
        <v>0</v>
      </c>
      <c r="K34" s="72"/>
      <c r="L34" s="72"/>
      <c r="M34" s="72"/>
      <c r="N34" s="87"/>
      <c r="O34" s="94" t="e">
        <f t="shared" si="1"/>
        <v>#DIV/0!</v>
      </c>
    </row>
    <row r="35" spans="1:16" s="16" customFormat="1" ht="69" customHeight="1" x14ac:dyDescent="0.3">
      <c r="A35" s="89">
        <v>7</v>
      </c>
      <c r="B35" s="90" t="s">
        <v>55</v>
      </c>
      <c r="C35" s="71">
        <v>60</v>
      </c>
      <c r="D35" s="88"/>
      <c r="E35" s="88"/>
      <c r="F35" s="88"/>
      <c r="G35" s="88"/>
      <c r="H35" s="72">
        <f t="shared" si="4"/>
        <v>0</v>
      </c>
      <c r="I35" s="72">
        <f t="shared" si="4"/>
        <v>0</v>
      </c>
      <c r="J35" s="72">
        <f>I35+H35</f>
        <v>0</v>
      </c>
      <c r="K35" s="72"/>
      <c r="L35" s="72"/>
      <c r="M35" s="72"/>
      <c r="N35" s="87"/>
      <c r="O35" s="94" t="e">
        <f t="shared" si="1"/>
        <v>#DIV/0!</v>
      </c>
    </row>
    <row r="36" spans="1:16" s="16" customFormat="1" ht="28.8" x14ac:dyDescent="0.3">
      <c r="A36" s="89">
        <v>8</v>
      </c>
      <c r="B36" s="90" t="s">
        <v>83</v>
      </c>
      <c r="C36" s="71">
        <v>60</v>
      </c>
      <c r="D36" s="88"/>
      <c r="E36" s="88"/>
      <c r="F36" s="88"/>
      <c r="G36" s="88"/>
      <c r="H36" s="72">
        <f t="shared" si="4"/>
        <v>0</v>
      </c>
      <c r="I36" s="72">
        <f t="shared" si="4"/>
        <v>0</v>
      </c>
      <c r="J36" s="72">
        <f>I36+H36</f>
        <v>0</v>
      </c>
      <c r="K36" s="72"/>
      <c r="L36" s="72"/>
      <c r="M36" s="72"/>
      <c r="N36" s="87"/>
      <c r="O36" s="94" t="e">
        <f t="shared" si="1"/>
        <v>#DIV/0!</v>
      </c>
    </row>
    <row r="37" spans="1:16" s="16" customFormat="1" ht="49.5" customHeight="1" x14ac:dyDescent="0.3">
      <c r="A37" s="89" t="s">
        <v>82</v>
      </c>
      <c r="B37" s="90" t="s">
        <v>56</v>
      </c>
      <c r="C37" s="71">
        <v>60</v>
      </c>
      <c r="D37" s="88"/>
      <c r="E37" s="88"/>
      <c r="F37" s="88"/>
      <c r="G37" s="88"/>
      <c r="H37" s="72">
        <f>D37+F37</f>
        <v>0</v>
      </c>
      <c r="I37" s="72">
        <f t="shared" si="4"/>
        <v>0</v>
      </c>
      <c r="J37" s="72">
        <f>I37+H37</f>
        <v>0</v>
      </c>
      <c r="K37" s="72"/>
      <c r="L37" s="72"/>
      <c r="M37" s="72"/>
      <c r="N37" s="87"/>
      <c r="O37" s="94" t="e">
        <f t="shared" si="1"/>
        <v>#DIV/0!</v>
      </c>
    </row>
    <row r="38" spans="1:16" s="16" customFormat="1" x14ac:dyDescent="0.3">
      <c r="A38" s="89"/>
      <c r="B38" s="99" t="s">
        <v>158</v>
      </c>
      <c r="C38" s="102">
        <f t="shared" ref="C38:J38" si="5">SUM(C33:C37)</f>
        <v>300</v>
      </c>
      <c r="D38" s="103">
        <f t="shared" si="5"/>
        <v>0</v>
      </c>
      <c r="E38" s="103">
        <f t="shared" si="5"/>
        <v>0</v>
      </c>
      <c r="F38" s="103">
        <f t="shared" si="5"/>
        <v>0</v>
      </c>
      <c r="G38" s="103">
        <f t="shared" si="5"/>
        <v>0</v>
      </c>
      <c r="H38" s="103">
        <f t="shared" si="5"/>
        <v>0</v>
      </c>
      <c r="I38" s="103">
        <f t="shared" si="5"/>
        <v>0</v>
      </c>
      <c r="J38" s="103">
        <f t="shared" si="5"/>
        <v>0</v>
      </c>
      <c r="K38" s="103"/>
      <c r="L38" s="103"/>
      <c r="M38" s="103"/>
      <c r="N38" s="87"/>
      <c r="O38" s="94" t="e">
        <f t="shared" si="1"/>
        <v>#DIV/0!</v>
      </c>
    </row>
    <row r="39" spans="1:16" s="16" customFormat="1" x14ac:dyDescent="0.3">
      <c r="A39" s="38"/>
      <c r="B39" s="226" t="s">
        <v>95</v>
      </c>
      <c r="C39" s="227"/>
      <c r="D39" s="227"/>
      <c r="E39" s="227"/>
      <c r="F39" s="227"/>
      <c r="G39" s="228"/>
      <c r="H39" s="78"/>
      <c r="I39" s="31"/>
      <c r="J39" s="31"/>
      <c r="K39" s="31"/>
      <c r="L39" s="32"/>
      <c r="M39" s="32"/>
      <c r="N39" s="32"/>
      <c r="O39" s="43"/>
    </row>
    <row r="40" spans="1:16" s="16" customFormat="1" ht="43.2" x14ac:dyDescent="0.3">
      <c r="A40" s="37" t="s">
        <v>57</v>
      </c>
      <c r="B40" s="17" t="s">
        <v>154</v>
      </c>
      <c r="C40" s="71">
        <v>40</v>
      </c>
      <c r="D40" s="22"/>
      <c r="E40" s="22"/>
      <c r="F40" s="22"/>
      <c r="G40" s="22"/>
      <c r="H40" s="72">
        <f t="shared" ref="H40:I42" si="6">D40+F40</f>
        <v>0</v>
      </c>
      <c r="I40" s="72">
        <f t="shared" si="6"/>
        <v>0</v>
      </c>
      <c r="J40" s="72">
        <f>I40+H40</f>
        <v>0</v>
      </c>
      <c r="K40" s="72"/>
      <c r="L40" s="72"/>
      <c r="M40" s="72"/>
      <c r="N40" s="87"/>
      <c r="O40" s="94" t="e">
        <f t="shared" si="1"/>
        <v>#DIV/0!</v>
      </c>
    </row>
    <row r="41" spans="1:16" ht="28.8" x14ac:dyDescent="0.3">
      <c r="A41" s="37" t="s">
        <v>58</v>
      </c>
      <c r="B41" s="18" t="s">
        <v>67</v>
      </c>
      <c r="C41" s="71">
        <v>40</v>
      </c>
      <c r="D41" s="22"/>
      <c r="E41" s="22"/>
      <c r="F41" s="22"/>
      <c r="G41" s="22"/>
      <c r="H41" s="72">
        <f t="shared" si="6"/>
        <v>0</v>
      </c>
      <c r="I41" s="72">
        <f t="shared" si="6"/>
        <v>0</v>
      </c>
      <c r="J41" s="72">
        <f>I41+H41</f>
        <v>0</v>
      </c>
      <c r="K41" s="72"/>
      <c r="L41" s="72"/>
      <c r="M41" s="72"/>
      <c r="N41" s="87"/>
      <c r="O41" s="94" t="e">
        <f t="shared" si="1"/>
        <v>#DIV/0!</v>
      </c>
    </row>
    <row r="42" spans="1:16" ht="28.8" x14ac:dyDescent="0.3">
      <c r="A42" s="37" t="s">
        <v>157</v>
      </c>
      <c r="B42" s="18" t="s">
        <v>68</v>
      </c>
      <c r="C42" s="71">
        <v>40</v>
      </c>
      <c r="D42" s="22"/>
      <c r="E42" s="22"/>
      <c r="F42" s="22"/>
      <c r="G42" s="22"/>
      <c r="H42" s="72">
        <f t="shared" si="6"/>
        <v>0</v>
      </c>
      <c r="I42" s="72">
        <f t="shared" si="6"/>
        <v>0</v>
      </c>
      <c r="J42" s="72">
        <f>I42+H42</f>
        <v>0</v>
      </c>
      <c r="K42" s="72"/>
      <c r="L42" s="72"/>
      <c r="M42" s="72"/>
      <c r="N42" s="87"/>
      <c r="O42" s="94" t="e">
        <f t="shared" si="1"/>
        <v>#DIV/0!</v>
      </c>
    </row>
    <row r="43" spans="1:16" x14ac:dyDescent="0.3">
      <c r="A43" s="37"/>
      <c r="B43" s="104" t="s">
        <v>162</v>
      </c>
      <c r="C43" s="71">
        <f t="shared" ref="C43:J43" si="7">C41+C42</f>
        <v>80</v>
      </c>
      <c r="D43" s="69">
        <f t="shared" si="7"/>
        <v>0</v>
      </c>
      <c r="E43" s="71">
        <f t="shared" si="7"/>
        <v>0</v>
      </c>
      <c r="F43" s="71">
        <f t="shared" si="7"/>
        <v>0</v>
      </c>
      <c r="G43" s="71">
        <f t="shared" si="7"/>
        <v>0</v>
      </c>
      <c r="H43" s="71">
        <f t="shared" si="7"/>
        <v>0</v>
      </c>
      <c r="I43" s="71">
        <f t="shared" si="7"/>
        <v>0</v>
      </c>
      <c r="J43" s="71">
        <f t="shared" si="7"/>
        <v>0</v>
      </c>
      <c r="K43" s="105"/>
      <c r="L43" s="71"/>
      <c r="M43" s="71"/>
      <c r="N43" s="87"/>
      <c r="O43" s="94" t="e">
        <f t="shared" si="1"/>
        <v>#DIV/0!</v>
      </c>
    </row>
    <row r="44" spans="1:16" x14ac:dyDescent="0.3">
      <c r="A44" s="44"/>
      <c r="B44" s="99" t="s">
        <v>159</v>
      </c>
      <c r="C44" s="100">
        <f>C38+C43</f>
        <v>380</v>
      </c>
      <c r="D44" s="100">
        <f t="shared" ref="D44:J44" si="8">D38+D41+D42</f>
        <v>0</v>
      </c>
      <c r="E44" s="100">
        <f t="shared" si="8"/>
        <v>0</v>
      </c>
      <c r="F44" s="100">
        <f t="shared" si="8"/>
        <v>0</v>
      </c>
      <c r="G44" s="100">
        <f t="shared" si="8"/>
        <v>0</v>
      </c>
      <c r="H44" s="100">
        <f t="shared" si="8"/>
        <v>0</v>
      </c>
      <c r="I44" s="100">
        <f t="shared" si="8"/>
        <v>0</v>
      </c>
      <c r="J44" s="100">
        <f t="shared" si="8"/>
        <v>0</v>
      </c>
      <c r="K44" s="100"/>
      <c r="L44" s="100"/>
      <c r="M44" s="100"/>
      <c r="N44" s="87">
        <v>400</v>
      </c>
      <c r="O44" s="94">
        <f t="shared" si="1"/>
        <v>0</v>
      </c>
      <c r="P44" s="10">
        <v>1</v>
      </c>
    </row>
    <row r="45" spans="1:16" x14ac:dyDescent="0.3">
      <c r="A45" s="38"/>
      <c r="B45" s="226" t="s">
        <v>77</v>
      </c>
      <c r="C45" s="227"/>
      <c r="D45" s="227"/>
      <c r="E45" s="227"/>
      <c r="F45" s="227"/>
      <c r="G45" s="228"/>
      <c r="H45" s="78"/>
      <c r="I45" s="31"/>
      <c r="J45" s="31"/>
      <c r="K45" s="31"/>
      <c r="L45" s="32"/>
      <c r="M45" s="32"/>
      <c r="N45" s="32"/>
      <c r="O45" s="32"/>
    </row>
    <row r="46" spans="1:16" ht="28.8" x14ac:dyDescent="0.3">
      <c r="A46" s="37">
        <v>10</v>
      </c>
      <c r="B46" s="18" t="s">
        <v>59</v>
      </c>
      <c r="C46" s="71">
        <v>30</v>
      </c>
      <c r="D46" s="19"/>
      <c r="E46" s="19"/>
      <c r="F46" s="19"/>
      <c r="G46" s="19"/>
      <c r="H46" s="72">
        <f>D46+F46</f>
        <v>0</v>
      </c>
      <c r="I46" s="72">
        <f>E46+G46</f>
        <v>0</v>
      </c>
      <c r="J46" s="72">
        <f>I46+H46</f>
        <v>0</v>
      </c>
      <c r="K46" s="72"/>
      <c r="L46" s="72"/>
      <c r="M46" s="72"/>
      <c r="N46" s="87"/>
      <c r="O46" s="94" t="e">
        <f t="shared" si="1"/>
        <v>#DIV/0!</v>
      </c>
    </row>
    <row r="47" spans="1:16" x14ac:dyDescent="0.3">
      <c r="A47" s="37" t="s">
        <v>60</v>
      </c>
      <c r="B47" s="18" t="s">
        <v>61</v>
      </c>
      <c r="C47" s="71">
        <v>30</v>
      </c>
      <c r="D47" s="19"/>
      <c r="E47" s="19"/>
      <c r="F47" s="19"/>
      <c r="G47" s="19"/>
      <c r="H47" s="72">
        <f t="shared" ref="H47:I50" si="9">D47+F47</f>
        <v>0</v>
      </c>
      <c r="I47" s="72">
        <f t="shared" si="9"/>
        <v>0</v>
      </c>
      <c r="J47" s="72">
        <f>I47+H47</f>
        <v>0</v>
      </c>
      <c r="K47" s="72"/>
      <c r="L47" s="72"/>
      <c r="M47" s="72"/>
      <c r="N47" s="87"/>
      <c r="O47" s="94" t="e">
        <f t="shared" si="1"/>
        <v>#DIV/0!</v>
      </c>
    </row>
    <row r="48" spans="1:16" ht="28.8" x14ac:dyDescent="0.3">
      <c r="A48" s="37" t="s">
        <v>62</v>
      </c>
      <c r="B48" s="18" t="s">
        <v>64</v>
      </c>
      <c r="C48" s="71">
        <v>30</v>
      </c>
      <c r="D48" s="19"/>
      <c r="E48" s="19"/>
      <c r="F48" s="19"/>
      <c r="G48" s="19"/>
      <c r="H48" s="72">
        <f t="shared" si="9"/>
        <v>0</v>
      </c>
      <c r="I48" s="72">
        <f t="shared" si="9"/>
        <v>0</v>
      </c>
      <c r="J48" s="72">
        <f>I48+H48</f>
        <v>0</v>
      </c>
      <c r="K48" s="72"/>
      <c r="L48" s="72"/>
      <c r="M48" s="72"/>
      <c r="N48" s="87"/>
      <c r="O48" s="94" t="e">
        <f>M48/N48</f>
        <v>#DIV/0!</v>
      </c>
    </row>
    <row r="49" spans="1:15" ht="28.8" x14ac:dyDescent="0.3">
      <c r="A49" s="37" t="s">
        <v>63</v>
      </c>
      <c r="B49" s="18" t="s">
        <v>65</v>
      </c>
      <c r="C49" s="71">
        <v>30</v>
      </c>
      <c r="D49" s="19"/>
      <c r="E49" s="19"/>
      <c r="F49" s="19"/>
      <c r="G49" s="19"/>
      <c r="H49" s="72">
        <f t="shared" si="9"/>
        <v>0</v>
      </c>
      <c r="I49" s="72">
        <f t="shared" si="9"/>
        <v>0</v>
      </c>
      <c r="J49" s="72">
        <f>I49+H49</f>
        <v>0</v>
      </c>
      <c r="K49" s="72"/>
      <c r="L49" s="72"/>
      <c r="M49" s="72"/>
      <c r="N49" s="87"/>
      <c r="O49" s="94" t="e">
        <f t="shared" si="1"/>
        <v>#DIV/0!</v>
      </c>
    </row>
    <row r="50" spans="1:15" ht="28.8" x14ac:dyDescent="0.3">
      <c r="A50" s="37" t="s">
        <v>96</v>
      </c>
      <c r="B50" s="18" t="s">
        <v>66</v>
      </c>
      <c r="C50" s="71">
        <v>30</v>
      </c>
      <c r="D50" s="19"/>
      <c r="E50" s="19"/>
      <c r="F50" s="19"/>
      <c r="G50" s="19"/>
      <c r="H50" s="72">
        <f t="shared" si="9"/>
        <v>0</v>
      </c>
      <c r="I50" s="72">
        <f t="shared" si="9"/>
        <v>0</v>
      </c>
      <c r="J50" s="72">
        <f>I50+H50</f>
        <v>0</v>
      </c>
      <c r="K50" s="72"/>
      <c r="L50" s="72"/>
      <c r="M50" s="72"/>
      <c r="N50" s="87">
        <v>4</v>
      </c>
      <c r="O50" s="94">
        <f>M50/N50</f>
        <v>0</v>
      </c>
    </row>
    <row r="51" spans="1:15" x14ac:dyDescent="0.3">
      <c r="A51" s="38"/>
      <c r="B51" s="41" t="s">
        <v>69</v>
      </c>
      <c r="C51" s="33"/>
      <c r="D51" s="34"/>
      <c r="E51" s="34"/>
      <c r="F51" s="34"/>
      <c r="G51" s="34"/>
      <c r="H51" s="34"/>
      <c r="I51" s="31"/>
      <c r="J51" s="31"/>
      <c r="K51" s="31"/>
      <c r="L51" s="32"/>
      <c r="M51" s="32"/>
      <c r="N51" s="32"/>
      <c r="O51" s="32"/>
    </row>
    <row r="52" spans="1:15" x14ac:dyDescent="0.3">
      <c r="A52" s="37" t="s">
        <v>70</v>
      </c>
      <c r="B52" s="18" t="s">
        <v>71</v>
      </c>
      <c r="C52" s="71">
        <v>20</v>
      </c>
      <c r="D52" s="19"/>
      <c r="E52" s="19"/>
      <c r="F52" s="19"/>
      <c r="G52" s="19"/>
      <c r="H52" s="72">
        <f t="shared" ref="H52:I54" si="10">D52+F52</f>
        <v>0</v>
      </c>
      <c r="I52" s="72">
        <f t="shared" si="10"/>
        <v>0</v>
      </c>
      <c r="J52" s="72">
        <f>I52+H52</f>
        <v>0</v>
      </c>
      <c r="K52" s="72"/>
      <c r="L52" s="72"/>
      <c r="M52" s="72"/>
      <c r="N52" s="87"/>
      <c r="O52" s="94" t="e">
        <f>M52/N52</f>
        <v>#DIV/0!</v>
      </c>
    </row>
    <row r="53" spans="1:15" ht="28.8" x14ac:dyDescent="0.3">
      <c r="A53" s="37" t="s">
        <v>97</v>
      </c>
      <c r="B53" s="18" t="s">
        <v>72</v>
      </c>
      <c r="C53" s="71">
        <v>20</v>
      </c>
      <c r="D53" s="19"/>
      <c r="E53" s="19"/>
      <c r="F53" s="19"/>
      <c r="G53" s="19"/>
      <c r="H53" s="72">
        <f t="shared" si="10"/>
        <v>0</v>
      </c>
      <c r="I53" s="72">
        <f t="shared" si="10"/>
        <v>0</v>
      </c>
      <c r="J53" s="72">
        <f>I53+H53</f>
        <v>0</v>
      </c>
      <c r="K53" s="72"/>
      <c r="L53" s="72"/>
      <c r="M53" s="72"/>
      <c r="N53" s="87"/>
      <c r="O53" s="94" t="e">
        <f>M53/N53</f>
        <v>#DIV/0!</v>
      </c>
    </row>
    <row r="54" spans="1:15" ht="28.8" x14ac:dyDescent="0.3">
      <c r="A54" s="37" t="s">
        <v>98</v>
      </c>
      <c r="B54" s="18" t="s">
        <v>73</v>
      </c>
      <c r="C54" s="71">
        <v>20</v>
      </c>
      <c r="D54" s="19"/>
      <c r="E54" s="19"/>
      <c r="F54" s="19"/>
      <c r="G54" s="19"/>
      <c r="H54" s="72">
        <f t="shared" si="10"/>
        <v>0</v>
      </c>
      <c r="I54" s="72">
        <f t="shared" si="10"/>
        <v>0</v>
      </c>
      <c r="J54" s="72">
        <f>I54+H54</f>
        <v>0</v>
      </c>
      <c r="K54" s="72"/>
      <c r="L54" s="72"/>
      <c r="M54" s="72"/>
      <c r="N54" s="87"/>
      <c r="O54" s="94" t="e">
        <f>M54/N54</f>
        <v>#DIV/0!</v>
      </c>
    </row>
    <row r="55" spans="1:15" ht="21.45" customHeight="1" thickBot="1" x14ac:dyDescent="0.35">
      <c r="A55" s="211" t="s">
        <v>87</v>
      </c>
      <c r="B55" s="212"/>
      <c r="C55" s="212"/>
      <c r="D55" s="51"/>
      <c r="E55" s="51"/>
      <c r="F55" s="51"/>
      <c r="G55" s="51"/>
      <c r="H55" s="51"/>
      <c r="I55" s="51"/>
      <c r="J55" s="51"/>
      <c r="K55" s="51"/>
      <c r="L55" s="51"/>
      <c r="M55" s="51"/>
      <c r="N55" s="51"/>
      <c r="O55" s="51"/>
    </row>
    <row r="56" spans="1:15" x14ac:dyDescent="0.3">
      <c r="A56" s="51"/>
      <c r="B56" s="56" t="s">
        <v>88</v>
      </c>
      <c r="C56" s="95" t="e">
        <f>J13/D12</f>
        <v>#DIV/0!</v>
      </c>
      <c r="D56" s="51"/>
      <c r="E56" s="51"/>
      <c r="F56" s="51"/>
      <c r="G56" s="51"/>
      <c r="H56" s="51"/>
      <c r="I56" s="51"/>
      <c r="J56" s="51"/>
      <c r="K56" s="51"/>
      <c r="L56" s="51"/>
      <c r="M56" s="51"/>
      <c r="N56" s="51"/>
      <c r="O56" s="51"/>
    </row>
    <row r="57" spans="1:15" x14ac:dyDescent="0.3">
      <c r="A57" s="51"/>
      <c r="B57" s="57" t="s">
        <v>160</v>
      </c>
      <c r="C57" s="96" t="e">
        <f>J21*100/J20</f>
        <v>#DIV/0!</v>
      </c>
      <c r="D57" s="51"/>
      <c r="E57" s="51"/>
      <c r="F57" s="51"/>
      <c r="G57" s="51"/>
      <c r="H57" s="51"/>
      <c r="I57" s="51"/>
      <c r="J57" s="51"/>
      <c r="K57" s="51"/>
      <c r="L57" s="51"/>
      <c r="M57" s="51"/>
      <c r="N57" s="51"/>
      <c r="O57" s="51"/>
    </row>
    <row r="58" spans="1:15" x14ac:dyDescent="0.3">
      <c r="A58" s="51"/>
      <c r="B58" s="57" t="s">
        <v>161</v>
      </c>
      <c r="C58" s="97" t="e">
        <f>J28*100/J27</f>
        <v>#DIV/0!</v>
      </c>
      <c r="D58" s="51"/>
      <c r="E58" s="51"/>
      <c r="F58" s="51"/>
      <c r="G58" s="51"/>
      <c r="H58" s="51"/>
      <c r="I58" s="51"/>
      <c r="J58" s="51"/>
      <c r="K58" s="51"/>
      <c r="L58" s="51"/>
      <c r="M58" s="51"/>
      <c r="N58" s="51"/>
      <c r="O58" s="51"/>
    </row>
    <row r="59" spans="1:15" ht="28.8" x14ac:dyDescent="0.3">
      <c r="A59" s="51"/>
      <c r="B59" s="57" t="s">
        <v>93</v>
      </c>
      <c r="C59" s="97" t="e">
        <f>J33*100/J26</f>
        <v>#DIV/0!</v>
      </c>
      <c r="D59" s="51"/>
      <c r="E59" s="51"/>
      <c r="F59" s="51"/>
      <c r="G59" s="51"/>
      <c r="H59" s="51"/>
      <c r="I59" s="51"/>
      <c r="J59" s="51"/>
      <c r="K59" s="51"/>
      <c r="L59" s="51"/>
      <c r="M59" s="51"/>
      <c r="N59" s="51"/>
      <c r="O59" s="51"/>
    </row>
    <row r="60" spans="1:15" ht="29.4" thickBot="1" x14ac:dyDescent="0.35">
      <c r="A60" s="51"/>
      <c r="B60" s="58" t="s">
        <v>94</v>
      </c>
      <c r="C60" s="98" t="e">
        <f>J34*100/J30</f>
        <v>#DIV/0!</v>
      </c>
      <c r="D60" s="51"/>
      <c r="E60" s="51"/>
      <c r="F60" s="51"/>
      <c r="G60" s="51"/>
      <c r="H60" s="51"/>
      <c r="I60" s="51"/>
      <c r="J60" s="51"/>
      <c r="K60" s="51"/>
      <c r="L60" s="51"/>
      <c r="M60" s="51"/>
      <c r="N60" s="51"/>
      <c r="O60" s="51"/>
    </row>
    <row r="61" spans="1:15" x14ac:dyDescent="0.3">
      <c r="A61" s="222" t="s">
        <v>13</v>
      </c>
      <c r="B61" s="223"/>
      <c r="C61" s="223"/>
      <c r="D61" s="222"/>
      <c r="E61" s="222"/>
      <c r="F61" s="222"/>
      <c r="G61" s="222"/>
      <c r="H61" s="222"/>
      <c r="I61" s="222"/>
      <c r="J61" s="222"/>
      <c r="K61" s="222"/>
      <c r="L61" s="222"/>
      <c r="M61" s="222"/>
      <c r="N61" s="222"/>
      <c r="O61" s="222"/>
    </row>
    <row r="62" spans="1:15" x14ac:dyDescent="0.3">
      <c r="A62" s="7"/>
      <c r="C62" s="7"/>
      <c r="D62" s="7"/>
      <c r="E62" s="7"/>
      <c r="F62" s="7"/>
      <c r="G62" s="7"/>
      <c r="H62" s="7"/>
      <c r="I62" s="7"/>
      <c r="J62" s="7"/>
      <c r="K62" s="7"/>
      <c r="L62" s="7"/>
      <c r="M62" s="7"/>
      <c r="N62" s="7"/>
      <c r="O62" s="7"/>
    </row>
    <row r="64" spans="1:15" s="9" customFormat="1" ht="15" thickBot="1" x14ac:dyDescent="0.35">
      <c r="A64" s="20" t="s">
        <v>14</v>
      </c>
      <c r="B64" s="7"/>
      <c r="C64" s="8"/>
    </row>
    <row r="65" spans="1:19" ht="31.2" x14ac:dyDescent="0.3">
      <c r="B65" s="25" t="s">
        <v>26</v>
      </c>
      <c r="C65" s="30" t="s">
        <v>8</v>
      </c>
    </row>
    <row r="66" spans="1:19" ht="30" x14ac:dyDescent="0.3">
      <c r="B66" s="26" t="s">
        <v>23</v>
      </c>
      <c r="C66" s="27"/>
    </row>
    <row r="67" spans="1:19" s="9" customFormat="1" ht="45" x14ac:dyDescent="0.3">
      <c r="A67" s="40"/>
      <c r="B67" s="26" t="s">
        <v>105</v>
      </c>
      <c r="C67" s="27"/>
      <c r="P67" s="10"/>
      <c r="Q67" s="10"/>
      <c r="R67" s="10"/>
      <c r="S67" s="10"/>
    </row>
    <row r="68" spans="1:19" ht="30" x14ac:dyDescent="0.3">
      <c r="A68" s="40"/>
      <c r="B68" s="26" t="s">
        <v>24</v>
      </c>
      <c r="C68" s="27"/>
    </row>
    <row r="69" spans="1:19" ht="30.6" thickBot="1" x14ac:dyDescent="0.35">
      <c r="A69" s="40"/>
      <c r="B69" s="28" t="s">
        <v>25</v>
      </c>
      <c r="C69" s="29"/>
    </row>
    <row r="70" spans="1:19" x14ac:dyDescent="0.3">
      <c r="A70" s="40"/>
    </row>
    <row r="71" spans="1:19" x14ac:dyDescent="0.3">
      <c r="A71" s="40"/>
    </row>
    <row r="72" spans="1:19" x14ac:dyDescent="0.3">
      <c r="A72" s="40"/>
    </row>
    <row r="73" spans="1:19" x14ac:dyDescent="0.3">
      <c r="A73" s="20" t="s">
        <v>15</v>
      </c>
      <c r="G73" s="21" t="s">
        <v>16</v>
      </c>
      <c r="H73" s="21"/>
    </row>
    <row r="74" spans="1:19" x14ac:dyDescent="0.3">
      <c r="A74" s="20"/>
      <c r="G74" s="21"/>
      <c r="H74" s="21"/>
    </row>
    <row r="75" spans="1:19" x14ac:dyDescent="0.3">
      <c r="A75" s="20" t="s">
        <v>17</v>
      </c>
      <c r="G75" s="21" t="s">
        <v>17</v>
      </c>
      <c r="H75" s="21"/>
    </row>
    <row r="76" spans="1:19" x14ac:dyDescent="0.3">
      <c r="A76" s="20" t="s">
        <v>18</v>
      </c>
      <c r="G76" s="21" t="s">
        <v>18</v>
      </c>
      <c r="H76" s="21"/>
    </row>
    <row r="77" spans="1:19" x14ac:dyDescent="0.3">
      <c r="A77" s="20" t="s">
        <v>19</v>
      </c>
      <c r="G77" s="21" t="s">
        <v>19</v>
      </c>
      <c r="H77" s="21"/>
    </row>
    <row r="78" spans="1:19" x14ac:dyDescent="0.3">
      <c r="A78" s="20" t="s">
        <v>20</v>
      </c>
      <c r="G78" s="21" t="s">
        <v>20</v>
      </c>
      <c r="H78" s="21"/>
    </row>
  </sheetData>
  <mergeCells count="24">
    <mergeCell ref="A1:Q1"/>
    <mergeCell ref="A2:Q2"/>
    <mergeCell ref="A4:B4"/>
    <mergeCell ref="C4:L4"/>
    <mergeCell ref="A5:B5"/>
    <mergeCell ref="C5:L5"/>
    <mergeCell ref="A6:B6"/>
    <mergeCell ref="C6:L6"/>
    <mergeCell ref="A7:B7"/>
    <mergeCell ref="C7:E7"/>
    <mergeCell ref="D10:E10"/>
    <mergeCell ref="F10:G10"/>
    <mergeCell ref="H10:J10"/>
    <mergeCell ref="K10:M10"/>
    <mergeCell ref="A61:O61"/>
    <mergeCell ref="D12:G12"/>
    <mergeCell ref="H12:J12"/>
    <mergeCell ref="K12:M12"/>
    <mergeCell ref="N10:N11"/>
    <mergeCell ref="B39:G39"/>
    <mergeCell ref="B45:G45"/>
    <mergeCell ref="A55:C55"/>
    <mergeCell ref="B18:G18"/>
    <mergeCell ref="B32:G32"/>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76"/>
  <sheetViews>
    <sheetView topLeftCell="A10" workbookViewId="0">
      <selection activeCell="N24" sqref="N24"/>
    </sheetView>
  </sheetViews>
  <sheetFormatPr defaultColWidth="8.88671875" defaultRowHeight="14.4" x14ac:dyDescent="0.3"/>
  <cols>
    <col min="1" max="1" width="8.88671875" style="6"/>
    <col min="2" max="2" width="32.6640625" style="7" customWidth="1"/>
    <col min="3" max="3" width="12.44140625" style="8" customWidth="1"/>
    <col min="4" max="4" width="10.44140625" style="9" customWidth="1"/>
    <col min="5" max="5" width="9.88671875" style="9" customWidth="1"/>
    <col min="6" max="6" width="8.109375" style="9" customWidth="1"/>
    <col min="7" max="7" width="9" style="9" customWidth="1"/>
    <col min="8" max="8" width="9.44140625" style="9" customWidth="1"/>
    <col min="9" max="10" width="10.44140625" style="9" customWidth="1"/>
    <col min="11" max="11" width="9.88671875" style="9" customWidth="1"/>
    <col min="12" max="13" width="9.5546875" style="9" customWidth="1"/>
    <col min="14" max="14" width="10.33203125" style="9" customWidth="1"/>
    <col min="15" max="15" width="16.6640625" style="9" customWidth="1"/>
    <col min="16" max="16" width="8.88671875" style="10"/>
    <col min="17" max="17" width="3.109375" style="10" customWidth="1"/>
    <col min="18" max="21" width="8.88671875" style="10"/>
    <col min="22" max="22" width="15.6640625" style="10" customWidth="1"/>
    <col min="23" max="264" width="8.88671875" style="10"/>
    <col min="265" max="265" width="31.5546875" style="10" customWidth="1"/>
    <col min="266" max="266" width="17.6640625" style="10" customWidth="1"/>
    <col min="267" max="269" width="15.109375" style="10" customWidth="1"/>
    <col min="270" max="270" width="13.5546875" style="10" customWidth="1"/>
    <col min="271" max="271" width="16.6640625" style="10" customWidth="1"/>
    <col min="272" max="520" width="8.88671875" style="10"/>
    <col min="521" max="521" width="31.5546875" style="10" customWidth="1"/>
    <col min="522" max="522" width="17.6640625" style="10" customWidth="1"/>
    <col min="523" max="525" width="15.109375" style="10" customWidth="1"/>
    <col min="526" max="526" width="13.5546875" style="10" customWidth="1"/>
    <col min="527" max="527" width="16.6640625" style="10" customWidth="1"/>
    <col min="528" max="776" width="8.88671875" style="10"/>
    <col min="777" max="777" width="31.5546875" style="10" customWidth="1"/>
    <col min="778" max="778" width="17.6640625" style="10" customWidth="1"/>
    <col min="779" max="781" width="15.109375" style="10" customWidth="1"/>
    <col min="782" max="782" width="13.5546875" style="10" customWidth="1"/>
    <col min="783" max="783" width="16.6640625" style="10" customWidth="1"/>
    <col min="784" max="1032" width="8.88671875" style="10"/>
    <col min="1033" max="1033" width="31.5546875" style="10" customWidth="1"/>
    <col min="1034" max="1034" width="17.6640625" style="10" customWidth="1"/>
    <col min="1035" max="1037" width="15.109375" style="10" customWidth="1"/>
    <col min="1038" max="1038" width="13.5546875" style="10" customWidth="1"/>
    <col min="1039" max="1039" width="16.6640625" style="10" customWidth="1"/>
    <col min="1040" max="1288" width="8.88671875" style="10"/>
    <col min="1289" max="1289" width="31.5546875" style="10" customWidth="1"/>
    <col min="1290" max="1290" width="17.6640625" style="10" customWidth="1"/>
    <col min="1291" max="1293" width="15.109375" style="10" customWidth="1"/>
    <col min="1294" max="1294" width="13.5546875" style="10" customWidth="1"/>
    <col min="1295" max="1295" width="16.6640625" style="10" customWidth="1"/>
    <col min="1296" max="1544" width="8.88671875" style="10"/>
    <col min="1545" max="1545" width="31.5546875" style="10" customWidth="1"/>
    <col min="1546" max="1546" width="17.6640625" style="10" customWidth="1"/>
    <col min="1547" max="1549" width="15.109375" style="10" customWidth="1"/>
    <col min="1550" max="1550" width="13.5546875" style="10" customWidth="1"/>
    <col min="1551" max="1551" width="16.6640625" style="10" customWidth="1"/>
    <col min="1552" max="1800" width="8.88671875" style="10"/>
    <col min="1801" max="1801" width="31.5546875" style="10" customWidth="1"/>
    <col min="1802" max="1802" width="17.6640625" style="10" customWidth="1"/>
    <col min="1803" max="1805" width="15.109375" style="10" customWidth="1"/>
    <col min="1806" max="1806" width="13.5546875" style="10" customWidth="1"/>
    <col min="1807" max="1807" width="16.6640625" style="10" customWidth="1"/>
    <col min="1808" max="2056" width="8.88671875" style="10"/>
    <col min="2057" max="2057" width="31.5546875" style="10" customWidth="1"/>
    <col min="2058" max="2058" width="17.6640625" style="10" customWidth="1"/>
    <col min="2059" max="2061" width="15.109375" style="10" customWidth="1"/>
    <col min="2062" max="2062" width="13.5546875" style="10" customWidth="1"/>
    <col min="2063" max="2063" width="16.6640625" style="10" customWidth="1"/>
    <col min="2064" max="2312" width="8.88671875" style="10"/>
    <col min="2313" max="2313" width="31.5546875" style="10" customWidth="1"/>
    <col min="2314" max="2314" width="17.6640625" style="10" customWidth="1"/>
    <col min="2315" max="2317" width="15.109375" style="10" customWidth="1"/>
    <col min="2318" max="2318" width="13.5546875" style="10" customWidth="1"/>
    <col min="2319" max="2319" width="16.6640625" style="10" customWidth="1"/>
    <col min="2320" max="2568" width="8.88671875" style="10"/>
    <col min="2569" max="2569" width="31.5546875" style="10" customWidth="1"/>
    <col min="2570" max="2570" width="17.6640625" style="10" customWidth="1"/>
    <col min="2571" max="2573" width="15.109375" style="10" customWidth="1"/>
    <col min="2574" max="2574" width="13.5546875" style="10" customWidth="1"/>
    <col min="2575" max="2575" width="16.6640625" style="10" customWidth="1"/>
    <col min="2576" max="2824" width="8.88671875" style="10"/>
    <col min="2825" max="2825" width="31.5546875" style="10" customWidth="1"/>
    <col min="2826" max="2826" width="17.6640625" style="10" customWidth="1"/>
    <col min="2827" max="2829" width="15.109375" style="10" customWidth="1"/>
    <col min="2830" max="2830" width="13.5546875" style="10" customWidth="1"/>
    <col min="2831" max="2831" width="16.6640625" style="10" customWidth="1"/>
    <col min="2832" max="3080" width="8.88671875" style="10"/>
    <col min="3081" max="3081" width="31.5546875" style="10" customWidth="1"/>
    <col min="3082" max="3082" width="17.6640625" style="10" customWidth="1"/>
    <col min="3083" max="3085" width="15.109375" style="10" customWidth="1"/>
    <col min="3086" max="3086" width="13.5546875" style="10" customWidth="1"/>
    <col min="3087" max="3087" width="16.6640625" style="10" customWidth="1"/>
    <col min="3088" max="3336" width="8.88671875" style="10"/>
    <col min="3337" max="3337" width="31.5546875" style="10" customWidth="1"/>
    <col min="3338" max="3338" width="17.6640625" style="10" customWidth="1"/>
    <col min="3339" max="3341" width="15.109375" style="10" customWidth="1"/>
    <col min="3342" max="3342" width="13.5546875" style="10" customWidth="1"/>
    <col min="3343" max="3343" width="16.6640625" style="10" customWidth="1"/>
    <col min="3344" max="3592" width="8.88671875" style="10"/>
    <col min="3593" max="3593" width="31.5546875" style="10" customWidth="1"/>
    <col min="3594" max="3594" width="17.6640625" style="10" customWidth="1"/>
    <col min="3595" max="3597" width="15.109375" style="10" customWidth="1"/>
    <col min="3598" max="3598" width="13.5546875" style="10" customWidth="1"/>
    <col min="3599" max="3599" width="16.6640625" style="10" customWidth="1"/>
    <col min="3600" max="3848" width="8.88671875" style="10"/>
    <col min="3849" max="3849" width="31.5546875" style="10" customWidth="1"/>
    <col min="3850" max="3850" width="17.6640625" style="10" customWidth="1"/>
    <col min="3851" max="3853" width="15.109375" style="10" customWidth="1"/>
    <col min="3854" max="3854" width="13.5546875" style="10" customWidth="1"/>
    <col min="3855" max="3855" width="16.6640625" style="10" customWidth="1"/>
    <col min="3856" max="4104" width="8.88671875" style="10"/>
    <col min="4105" max="4105" width="31.5546875" style="10" customWidth="1"/>
    <col min="4106" max="4106" width="17.6640625" style="10" customWidth="1"/>
    <col min="4107" max="4109" width="15.109375" style="10" customWidth="1"/>
    <col min="4110" max="4110" width="13.5546875" style="10" customWidth="1"/>
    <col min="4111" max="4111" width="16.6640625" style="10" customWidth="1"/>
    <col min="4112" max="4360" width="8.88671875" style="10"/>
    <col min="4361" max="4361" width="31.5546875" style="10" customWidth="1"/>
    <col min="4362" max="4362" width="17.6640625" style="10" customWidth="1"/>
    <col min="4363" max="4365" width="15.109375" style="10" customWidth="1"/>
    <col min="4366" max="4366" width="13.5546875" style="10" customWidth="1"/>
    <col min="4367" max="4367" width="16.6640625" style="10" customWidth="1"/>
    <col min="4368" max="4616" width="8.88671875" style="10"/>
    <col min="4617" max="4617" width="31.5546875" style="10" customWidth="1"/>
    <col min="4618" max="4618" width="17.6640625" style="10" customWidth="1"/>
    <col min="4619" max="4621" width="15.109375" style="10" customWidth="1"/>
    <col min="4622" max="4622" width="13.5546875" style="10" customWidth="1"/>
    <col min="4623" max="4623" width="16.6640625" style="10" customWidth="1"/>
    <col min="4624" max="4872" width="8.88671875" style="10"/>
    <col min="4873" max="4873" width="31.5546875" style="10" customWidth="1"/>
    <col min="4874" max="4874" width="17.6640625" style="10" customWidth="1"/>
    <col min="4875" max="4877" width="15.109375" style="10" customWidth="1"/>
    <col min="4878" max="4878" width="13.5546875" style="10" customWidth="1"/>
    <col min="4879" max="4879" width="16.6640625" style="10" customWidth="1"/>
    <col min="4880" max="5128" width="8.88671875" style="10"/>
    <col min="5129" max="5129" width="31.5546875" style="10" customWidth="1"/>
    <col min="5130" max="5130" width="17.6640625" style="10" customWidth="1"/>
    <col min="5131" max="5133" width="15.109375" style="10" customWidth="1"/>
    <col min="5134" max="5134" width="13.5546875" style="10" customWidth="1"/>
    <col min="5135" max="5135" width="16.6640625" style="10" customWidth="1"/>
    <col min="5136" max="5384" width="8.88671875" style="10"/>
    <col min="5385" max="5385" width="31.5546875" style="10" customWidth="1"/>
    <col min="5386" max="5386" width="17.6640625" style="10" customWidth="1"/>
    <col min="5387" max="5389" width="15.109375" style="10" customWidth="1"/>
    <col min="5390" max="5390" width="13.5546875" style="10" customWidth="1"/>
    <col min="5391" max="5391" width="16.6640625" style="10" customWidth="1"/>
    <col min="5392" max="5640" width="8.88671875" style="10"/>
    <col min="5641" max="5641" width="31.5546875" style="10" customWidth="1"/>
    <col min="5642" max="5642" width="17.6640625" style="10" customWidth="1"/>
    <col min="5643" max="5645" width="15.109375" style="10" customWidth="1"/>
    <col min="5646" max="5646" width="13.5546875" style="10" customWidth="1"/>
    <col min="5647" max="5647" width="16.6640625" style="10" customWidth="1"/>
    <col min="5648" max="5896" width="8.88671875" style="10"/>
    <col min="5897" max="5897" width="31.5546875" style="10" customWidth="1"/>
    <col min="5898" max="5898" width="17.6640625" style="10" customWidth="1"/>
    <col min="5899" max="5901" width="15.109375" style="10" customWidth="1"/>
    <col min="5902" max="5902" width="13.5546875" style="10" customWidth="1"/>
    <col min="5903" max="5903" width="16.6640625" style="10" customWidth="1"/>
    <col min="5904" max="6152" width="8.88671875" style="10"/>
    <col min="6153" max="6153" width="31.5546875" style="10" customWidth="1"/>
    <col min="6154" max="6154" width="17.6640625" style="10" customWidth="1"/>
    <col min="6155" max="6157" width="15.109375" style="10" customWidth="1"/>
    <col min="6158" max="6158" width="13.5546875" style="10" customWidth="1"/>
    <col min="6159" max="6159" width="16.6640625" style="10" customWidth="1"/>
    <col min="6160" max="6408" width="8.88671875" style="10"/>
    <col min="6409" max="6409" width="31.5546875" style="10" customWidth="1"/>
    <col min="6410" max="6410" width="17.6640625" style="10" customWidth="1"/>
    <col min="6411" max="6413" width="15.109375" style="10" customWidth="1"/>
    <col min="6414" max="6414" width="13.5546875" style="10" customWidth="1"/>
    <col min="6415" max="6415" width="16.6640625" style="10" customWidth="1"/>
    <col min="6416" max="6664" width="8.88671875" style="10"/>
    <col min="6665" max="6665" width="31.5546875" style="10" customWidth="1"/>
    <col min="6666" max="6666" width="17.6640625" style="10" customWidth="1"/>
    <col min="6667" max="6669" width="15.109375" style="10" customWidth="1"/>
    <col min="6670" max="6670" width="13.5546875" style="10" customWidth="1"/>
    <col min="6671" max="6671" width="16.6640625" style="10" customWidth="1"/>
    <col min="6672" max="6920" width="8.88671875" style="10"/>
    <col min="6921" max="6921" width="31.5546875" style="10" customWidth="1"/>
    <col min="6922" max="6922" width="17.6640625" style="10" customWidth="1"/>
    <col min="6923" max="6925" width="15.109375" style="10" customWidth="1"/>
    <col min="6926" max="6926" width="13.5546875" style="10" customWidth="1"/>
    <col min="6927" max="6927" width="16.6640625" style="10" customWidth="1"/>
    <col min="6928" max="7176" width="8.88671875" style="10"/>
    <col min="7177" max="7177" width="31.5546875" style="10" customWidth="1"/>
    <col min="7178" max="7178" width="17.6640625" style="10" customWidth="1"/>
    <col min="7179" max="7181" width="15.109375" style="10" customWidth="1"/>
    <col min="7182" max="7182" width="13.5546875" style="10" customWidth="1"/>
    <col min="7183" max="7183" width="16.6640625" style="10" customWidth="1"/>
    <col min="7184" max="7432" width="8.88671875" style="10"/>
    <col min="7433" max="7433" width="31.5546875" style="10" customWidth="1"/>
    <col min="7434" max="7434" width="17.6640625" style="10" customWidth="1"/>
    <col min="7435" max="7437" width="15.109375" style="10" customWidth="1"/>
    <col min="7438" max="7438" width="13.5546875" style="10" customWidth="1"/>
    <col min="7439" max="7439" width="16.6640625" style="10" customWidth="1"/>
    <col min="7440" max="7688" width="8.88671875" style="10"/>
    <col min="7689" max="7689" width="31.5546875" style="10" customWidth="1"/>
    <col min="7690" max="7690" width="17.6640625" style="10" customWidth="1"/>
    <col min="7691" max="7693" width="15.109375" style="10" customWidth="1"/>
    <col min="7694" max="7694" width="13.5546875" style="10" customWidth="1"/>
    <col min="7695" max="7695" width="16.6640625" style="10" customWidth="1"/>
    <col min="7696" max="7944" width="8.88671875" style="10"/>
    <col min="7945" max="7945" width="31.5546875" style="10" customWidth="1"/>
    <col min="7946" max="7946" width="17.6640625" style="10" customWidth="1"/>
    <col min="7947" max="7949" width="15.109375" style="10" customWidth="1"/>
    <col min="7950" max="7950" width="13.5546875" style="10" customWidth="1"/>
    <col min="7951" max="7951" width="16.6640625" style="10" customWidth="1"/>
    <col min="7952" max="8200" width="8.88671875" style="10"/>
    <col min="8201" max="8201" width="31.5546875" style="10" customWidth="1"/>
    <col min="8202" max="8202" width="17.6640625" style="10" customWidth="1"/>
    <col min="8203" max="8205" width="15.109375" style="10" customWidth="1"/>
    <col min="8206" max="8206" width="13.5546875" style="10" customWidth="1"/>
    <col min="8207" max="8207" width="16.6640625" style="10" customWidth="1"/>
    <col min="8208" max="8456" width="8.88671875" style="10"/>
    <col min="8457" max="8457" width="31.5546875" style="10" customWidth="1"/>
    <col min="8458" max="8458" width="17.6640625" style="10" customWidth="1"/>
    <col min="8459" max="8461" width="15.109375" style="10" customWidth="1"/>
    <col min="8462" max="8462" width="13.5546875" style="10" customWidth="1"/>
    <col min="8463" max="8463" width="16.6640625" style="10" customWidth="1"/>
    <col min="8464" max="8712" width="8.88671875" style="10"/>
    <col min="8713" max="8713" width="31.5546875" style="10" customWidth="1"/>
    <col min="8714" max="8714" width="17.6640625" style="10" customWidth="1"/>
    <col min="8715" max="8717" width="15.109375" style="10" customWidth="1"/>
    <col min="8718" max="8718" width="13.5546875" style="10" customWidth="1"/>
    <col min="8719" max="8719" width="16.6640625" style="10" customWidth="1"/>
    <col min="8720" max="8968" width="8.88671875" style="10"/>
    <col min="8969" max="8969" width="31.5546875" style="10" customWidth="1"/>
    <col min="8970" max="8970" width="17.6640625" style="10" customWidth="1"/>
    <col min="8971" max="8973" width="15.109375" style="10" customWidth="1"/>
    <col min="8974" max="8974" width="13.5546875" style="10" customWidth="1"/>
    <col min="8975" max="8975" width="16.6640625" style="10" customWidth="1"/>
    <col min="8976" max="9224" width="8.88671875" style="10"/>
    <col min="9225" max="9225" width="31.5546875" style="10" customWidth="1"/>
    <col min="9226" max="9226" width="17.6640625" style="10" customWidth="1"/>
    <col min="9227" max="9229" width="15.109375" style="10" customWidth="1"/>
    <col min="9230" max="9230" width="13.5546875" style="10" customWidth="1"/>
    <col min="9231" max="9231" width="16.6640625" style="10" customWidth="1"/>
    <col min="9232" max="9480" width="8.88671875" style="10"/>
    <col min="9481" max="9481" width="31.5546875" style="10" customWidth="1"/>
    <col min="9482" max="9482" width="17.6640625" style="10" customWidth="1"/>
    <col min="9483" max="9485" width="15.109375" style="10" customWidth="1"/>
    <col min="9486" max="9486" width="13.5546875" style="10" customWidth="1"/>
    <col min="9487" max="9487" width="16.6640625" style="10" customWidth="1"/>
    <col min="9488" max="9736" width="8.88671875" style="10"/>
    <col min="9737" max="9737" width="31.5546875" style="10" customWidth="1"/>
    <col min="9738" max="9738" width="17.6640625" style="10" customWidth="1"/>
    <col min="9739" max="9741" width="15.109375" style="10" customWidth="1"/>
    <col min="9742" max="9742" width="13.5546875" style="10" customWidth="1"/>
    <col min="9743" max="9743" width="16.6640625" style="10" customWidth="1"/>
    <col min="9744" max="9992" width="8.88671875" style="10"/>
    <col min="9993" max="9993" width="31.5546875" style="10" customWidth="1"/>
    <col min="9994" max="9994" width="17.6640625" style="10" customWidth="1"/>
    <col min="9995" max="9997" width="15.109375" style="10" customWidth="1"/>
    <col min="9998" max="9998" width="13.5546875" style="10" customWidth="1"/>
    <col min="9999" max="9999" width="16.6640625" style="10" customWidth="1"/>
    <col min="10000" max="10248" width="8.88671875" style="10"/>
    <col min="10249" max="10249" width="31.5546875" style="10" customWidth="1"/>
    <col min="10250" max="10250" width="17.6640625" style="10" customWidth="1"/>
    <col min="10251" max="10253" width="15.109375" style="10" customWidth="1"/>
    <col min="10254" max="10254" width="13.5546875" style="10" customWidth="1"/>
    <col min="10255" max="10255" width="16.6640625" style="10" customWidth="1"/>
    <col min="10256" max="10504" width="8.88671875" style="10"/>
    <col min="10505" max="10505" width="31.5546875" style="10" customWidth="1"/>
    <col min="10506" max="10506" width="17.6640625" style="10" customWidth="1"/>
    <col min="10507" max="10509" width="15.109375" style="10" customWidth="1"/>
    <col min="10510" max="10510" width="13.5546875" style="10" customWidth="1"/>
    <col min="10511" max="10511" width="16.6640625" style="10" customWidth="1"/>
    <col min="10512" max="10760" width="8.88671875" style="10"/>
    <col min="10761" max="10761" width="31.5546875" style="10" customWidth="1"/>
    <col min="10762" max="10762" width="17.6640625" style="10" customWidth="1"/>
    <col min="10763" max="10765" width="15.109375" style="10" customWidth="1"/>
    <col min="10766" max="10766" width="13.5546875" style="10" customWidth="1"/>
    <col min="10767" max="10767" width="16.6640625" style="10" customWidth="1"/>
    <col min="10768" max="11016" width="8.88671875" style="10"/>
    <col min="11017" max="11017" width="31.5546875" style="10" customWidth="1"/>
    <col min="11018" max="11018" width="17.6640625" style="10" customWidth="1"/>
    <col min="11019" max="11021" width="15.109375" style="10" customWidth="1"/>
    <col min="11022" max="11022" width="13.5546875" style="10" customWidth="1"/>
    <col min="11023" max="11023" width="16.6640625" style="10" customWidth="1"/>
    <col min="11024" max="11272" width="8.88671875" style="10"/>
    <col min="11273" max="11273" width="31.5546875" style="10" customWidth="1"/>
    <col min="11274" max="11274" width="17.6640625" style="10" customWidth="1"/>
    <col min="11275" max="11277" width="15.109375" style="10" customWidth="1"/>
    <col min="11278" max="11278" width="13.5546875" style="10" customWidth="1"/>
    <col min="11279" max="11279" width="16.6640625" style="10" customWidth="1"/>
    <col min="11280" max="11528" width="8.88671875" style="10"/>
    <col min="11529" max="11529" width="31.5546875" style="10" customWidth="1"/>
    <col min="11530" max="11530" width="17.6640625" style="10" customWidth="1"/>
    <col min="11531" max="11533" width="15.109375" style="10" customWidth="1"/>
    <col min="11534" max="11534" width="13.5546875" style="10" customWidth="1"/>
    <col min="11535" max="11535" width="16.6640625" style="10" customWidth="1"/>
    <col min="11536" max="11784" width="8.88671875" style="10"/>
    <col min="11785" max="11785" width="31.5546875" style="10" customWidth="1"/>
    <col min="11786" max="11786" width="17.6640625" style="10" customWidth="1"/>
    <col min="11787" max="11789" width="15.109375" style="10" customWidth="1"/>
    <col min="11790" max="11790" width="13.5546875" style="10" customWidth="1"/>
    <col min="11791" max="11791" width="16.6640625" style="10" customWidth="1"/>
    <col min="11792" max="12040" width="8.88671875" style="10"/>
    <col min="12041" max="12041" width="31.5546875" style="10" customWidth="1"/>
    <col min="12042" max="12042" width="17.6640625" style="10" customWidth="1"/>
    <col min="12043" max="12045" width="15.109375" style="10" customWidth="1"/>
    <col min="12046" max="12046" width="13.5546875" style="10" customWidth="1"/>
    <col min="12047" max="12047" width="16.6640625" style="10" customWidth="1"/>
    <col min="12048" max="12296" width="8.88671875" style="10"/>
    <col min="12297" max="12297" width="31.5546875" style="10" customWidth="1"/>
    <col min="12298" max="12298" width="17.6640625" style="10" customWidth="1"/>
    <col min="12299" max="12301" width="15.109375" style="10" customWidth="1"/>
    <col min="12302" max="12302" width="13.5546875" style="10" customWidth="1"/>
    <col min="12303" max="12303" width="16.6640625" style="10" customWidth="1"/>
    <col min="12304" max="12552" width="8.88671875" style="10"/>
    <col min="12553" max="12553" width="31.5546875" style="10" customWidth="1"/>
    <col min="12554" max="12554" width="17.6640625" style="10" customWidth="1"/>
    <col min="12555" max="12557" width="15.109375" style="10" customWidth="1"/>
    <col min="12558" max="12558" width="13.5546875" style="10" customWidth="1"/>
    <col min="12559" max="12559" width="16.6640625" style="10" customWidth="1"/>
    <col min="12560" max="12808" width="8.88671875" style="10"/>
    <col min="12809" max="12809" width="31.5546875" style="10" customWidth="1"/>
    <col min="12810" max="12810" width="17.6640625" style="10" customWidth="1"/>
    <col min="12811" max="12813" width="15.109375" style="10" customWidth="1"/>
    <col min="12814" max="12814" width="13.5546875" style="10" customWidth="1"/>
    <col min="12815" max="12815" width="16.6640625" style="10" customWidth="1"/>
    <col min="12816" max="13064" width="8.88671875" style="10"/>
    <col min="13065" max="13065" width="31.5546875" style="10" customWidth="1"/>
    <col min="13066" max="13066" width="17.6640625" style="10" customWidth="1"/>
    <col min="13067" max="13069" width="15.109375" style="10" customWidth="1"/>
    <col min="13070" max="13070" width="13.5546875" style="10" customWidth="1"/>
    <col min="13071" max="13071" width="16.6640625" style="10" customWidth="1"/>
    <col min="13072" max="13320" width="8.88671875" style="10"/>
    <col min="13321" max="13321" width="31.5546875" style="10" customWidth="1"/>
    <col min="13322" max="13322" width="17.6640625" style="10" customWidth="1"/>
    <col min="13323" max="13325" width="15.109375" style="10" customWidth="1"/>
    <col min="13326" max="13326" width="13.5546875" style="10" customWidth="1"/>
    <col min="13327" max="13327" width="16.6640625" style="10" customWidth="1"/>
    <col min="13328" max="13576" width="8.88671875" style="10"/>
    <col min="13577" max="13577" width="31.5546875" style="10" customWidth="1"/>
    <col min="13578" max="13578" width="17.6640625" style="10" customWidth="1"/>
    <col min="13579" max="13581" width="15.109375" style="10" customWidth="1"/>
    <col min="13582" max="13582" width="13.5546875" style="10" customWidth="1"/>
    <col min="13583" max="13583" width="16.6640625" style="10" customWidth="1"/>
    <col min="13584" max="13832" width="8.88671875" style="10"/>
    <col min="13833" max="13833" width="31.5546875" style="10" customWidth="1"/>
    <col min="13834" max="13834" width="17.6640625" style="10" customWidth="1"/>
    <col min="13835" max="13837" width="15.109375" style="10" customWidth="1"/>
    <col min="13838" max="13838" width="13.5546875" style="10" customWidth="1"/>
    <col min="13839" max="13839" width="16.6640625" style="10" customWidth="1"/>
    <col min="13840" max="14088" width="8.88671875" style="10"/>
    <col min="14089" max="14089" width="31.5546875" style="10" customWidth="1"/>
    <col min="14090" max="14090" width="17.6640625" style="10" customWidth="1"/>
    <col min="14091" max="14093" width="15.109375" style="10" customWidth="1"/>
    <col min="14094" max="14094" width="13.5546875" style="10" customWidth="1"/>
    <col min="14095" max="14095" width="16.6640625" style="10" customWidth="1"/>
    <col min="14096" max="14344" width="8.88671875" style="10"/>
    <col min="14345" max="14345" width="31.5546875" style="10" customWidth="1"/>
    <col min="14346" max="14346" width="17.6640625" style="10" customWidth="1"/>
    <col min="14347" max="14349" width="15.109375" style="10" customWidth="1"/>
    <col min="14350" max="14350" width="13.5546875" style="10" customWidth="1"/>
    <col min="14351" max="14351" width="16.6640625" style="10" customWidth="1"/>
    <col min="14352" max="14600" width="8.88671875" style="10"/>
    <col min="14601" max="14601" width="31.5546875" style="10" customWidth="1"/>
    <col min="14602" max="14602" width="17.6640625" style="10" customWidth="1"/>
    <col min="14603" max="14605" width="15.109375" style="10" customWidth="1"/>
    <col min="14606" max="14606" width="13.5546875" style="10" customWidth="1"/>
    <col min="14607" max="14607" width="16.6640625" style="10" customWidth="1"/>
    <col min="14608" max="14856" width="8.88671875" style="10"/>
    <col min="14857" max="14857" width="31.5546875" style="10" customWidth="1"/>
    <col min="14858" max="14858" width="17.6640625" style="10" customWidth="1"/>
    <col min="14859" max="14861" width="15.109375" style="10" customWidth="1"/>
    <col min="14862" max="14862" width="13.5546875" style="10" customWidth="1"/>
    <col min="14863" max="14863" width="16.6640625" style="10" customWidth="1"/>
    <col min="14864" max="15112" width="8.88671875" style="10"/>
    <col min="15113" max="15113" width="31.5546875" style="10" customWidth="1"/>
    <col min="15114" max="15114" width="17.6640625" style="10" customWidth="1"/>
    <col min="15115" max="15117" width="15.109375" style="10" customWidth="1"/>
    <col min="15118" max="15118" width="13.5546875" style="10" customWidth="1"/>
    <col min="15119" max="15119" width="16.6640625" style="10" customWidth="1"/>
    <col min="15120" max="15368" width="8.88671875" style="10"/>
    <col min="15369" max="15369" width="31.5546875" style="10" customWidth="1"/>
    <col min="15370" max="15370" width="17.6640625" style="10" customWidth="1"/>
    <col min="15371" max="15373" width="15.109375" style="10" customWidth="1"/>
    <col min="15374" max="15374" width="13.5546875" style="10" customWidth="1"/>
    <col min="15375" max="15375" width="16.6640625" style="10" customWidth="1"/>
    <col min="15376" max="15624" width="8.88671875" style="10"/>
    <col min="15625" max="15625" width="31.5546875" style="10" customWidth="1"/>
    <col min="15626" max="15626" width="17.6640625" style="10" customWidth="1"/>
    <col min="15627" max="15629" width="15.109375" style="10" customWidth="1"/>
    <col min="15630" max="15630" width="13.5546875" style="10" customWidth="1"/>
    <col min="15631" max="15631" width="16.6640625" style="10" customWidth="1"/>
    <col min="15632" max="15880" width="8.88671875" style="10"/>
    <col min="15881" max="15881" width="31.5546875" style="10" customWidth="1"/>
    <col min="15882" max="15882" width="17.6640625" style="10" customWidth="1"/>
    <col min="15883" max="15885" width="15.109375" style="10" customWidth="1"/>
    <col min="15886" max="15886" width="13.5546875" style="10" customWidth="1"/>
    <col min="15887" max="15887" width="16.6640625" style="10" customWidth="1"/>
    <col min="15888" max="16136" width="8.88671875" style="10"/>
    <col min="16137" max="16137" width="31.5546875" style="10" customWidth="1"/>
    <col min="16138" max="16138" width="17.6640625" style="10" customWidth="1"/>
    <col min="16139" max="16141" width="15.109375" style="10" customWidth="1"/>
    <col min="16142" max="16142" width="13.5546875" style="10" customWidth="1"/>
    <col min="16143" max="16143" width="16.6640625" style="10" customWidth="1"/>
    <col min="16144" max="16384" width="8.88671875" style="10"/>
  </cols>
  <sheetData>
    <row r="1" spans="1:17" s="1" customFormat="1" ht="25.2" x14ac:dyDescent="0.3">
      <c r="A1" s="213" t="s">
        <v>0</v>
      </c>
      <c r="B1" s="213"/>
      <c r="C1" s="213"/>
      <c r="D1" s="213"/>
      <c r="E1" s="213"/>
      <c r="F1" s="213"/>
      <c r="G1" s="213"/>
      <c r="H1" s="213"/>
      <c r="I1" s="213"/>
      <c r="J1" s="213"/>
      <c r="K1" s="213"/>
      <c r="L1" s="213"/>
      <c r="M1" s="213"/>
      <c r="N1" s="213"/>
      <c r="O1" s="213"/>
      <c r="P1" s="213"/>
      <c r="Q1" s="213"/>
    </row>
    <row r="2" spans="1:17" s="1" customFormat="1" ht="23.4" x14ac:dyDescent="0.3">
      <c r="A2" s="214" t="s">
        <v>79</v>
      </c>
      <c r="B2" s="214"/>
      <c r="C2" s="214"/>
      <c r="D2" s="214"/>
      <c r="E2" s="214"/>
      <c r="F2" s="214"/>
      <c r="G2" s="214"/>
      <c r="H2" s="214"/>
      <c r="I2" s="214"/>
      <c r="J2" s="214"/>
      <c r="K2" s="214"/>
      <c r="L2" s="214"/>
      <c r="M2" s="214"/>
      <c r="N2" s="214"/>
      <c r="O2" s="214"/>
      <c r="P2" s="214"/>
      <c r="Q2" s="214"/>
    </row>
    <row r="3" spans="1:17" s="1" customFormat="1" ht="23.4" x14ac:dyDescent="0.3">
      <c r="A3" s="2"/>
      <c r="B3" s="2"/>
      <c r="C3" s="3"/>
      <c r="D3" s="3"/>
      <c r="E3" s="3"/>
      <c r="F3" s="3"/>
      <c r="G3" s="3"/>
      <c r="H3" s="3"/>
      <c r="I3" s="3"/>
      <c r="J3" s="3"/>
      <c r="K3" s="3"/>
      <c r="L3" s="4"/>
      <c r="M3" s="4"/>
      <c r="N3" s="4"/>
      <c r="O3" s="4"/>
    </row>
    <row r="4" spans="1:17" s="1" customFormat="1" ht="23.4" x14ac:dyDescent="0.3">
      <c r="A4" s="215" t="s">
        <v>1</v>
      </c>
      <c r="B4" s="215"/>
      <c r="C4" s="216"/>
      <c r="D4" s="216"/>
      <c r="E4" s="216"/>
      <c r="F4" s="216"/>
      <c r="G4" s="216"/>
      <c r="H4" s="216"/>
      <c r="I4" s="216"/>
      <c r="J4" s="216"/>
      <c r="K4" s="216"/>
      <c r="L4" s="216"/>
      <c r="M4" s="76"/>
      <c r="N4" s="4"/>
      <c r="O4" s="4"/>
    </row>
    <row r="5" spans="1:17" s="1" customFormat="1" ht="23.4" x14ac:dyDescent="0.3">
      <c r="A5" s="215" t="s">
        <v>2</v>
      </c>
      <c r="B5" s="215"/>
      <c r="C5" s="216"/>
      <c r="D5" s="216"/>
      <c r="E5" s="216"/>
      <c r="F5" s="216"/>
      <c r="G5" s="216"/>
      <c r="H5" s="216"/>
      <c r="I5" s="216"/>
      <c r="J5" s="216"/>
      <c r="K5" s="216"/>
      <c r="L5" s="216"/>
      <c r="M5" s="76"/>
      <c r="N5" s="4"/>
      <c r="O5" s="4"/>
    </row>
    <row r="6" spans="1:17" s="1" customFormat="1" ht="23.4" x14ac:dyDescent="0.3">
      <c r="A6" s="215" t="s">
        <v>3</v>
      </c>
      <c r="B6" s="215"/>
      <c r="C6" s="217"/>
      <c r="D6" s="217"/>
      <c r="E6" s="217"/>
      <c r="F6" s="217"/>
      <c r="G6" s="217"/>
      <c r="H6" s="217"/>
      <c r="I6" s="217"/>
      <c r="J6" s="217"/>
      <c r="K6" s="217"/>
      <c r="L6" s="217"/>
      <c r="M6" s="77"/>
      <c r="N6" s="4"/>
      <c r="O6" s="4"/>
    </row>
    <row r="7" spans="1:17" s="1" customFormat="1" ht="23.4" x14ac:dyDescent="0.3">
      <c r="A7" s="215" t="s">
        <v>4</v>
      </c>
      <c r="B7" s="215"/>
      <c r="C7" s="218"/>
      <c r="D7" s="218"/>
      <c r="E7" s="218"/>
      <c r="F7" s="5"/>
      <c r="G7" s="5"/>
      <c r="H7" s="5"/>
      <c r="I7" s="5"/>
      <c r="J7" s="5"/>
      <c r="K7" s="5"/>
      <c r="L7" s="4"/>
      <c r="M7" s="4"/>
      <c r="N7" s="4"/>
      <c r="O7" s="4"/>
    </row>
    <row r="10" spans="1:17" ht="43.2" x14ac:dyDescent="0.3">
      <c r="A10" s="11" t="s">
        <v>5</v>
      </c>
      <c r="B10" s="12" t="s">
        <v>27</v>
      </c>
      <c r="C10" s="13" t="s">
        <v>30</v>
      </c>
      <c r="D10" s="219" t="s">
        <v>6</v>
      </c>
      <c r="E10" s="220"/>
      <c r="F10" s="219" t="s">
        <v>7</v>
      </c>
      <c r="G10" s="220"/>
      <c r="H10" s="219" t="s">
        <v>75</v>
      </c>
      <c r="I10" s="221"/>
      <c r="J10" s="220"/>
      <c r="K10" s="219" t="s">
        <v>9</v>
      </c>
      <c r="L10" s="220"/>
      <c r="M10" s="79"/>
      <c r="N10" s="13" t="s">
        <v>31</v>
      </c>
      <c r="O10" s="13" t="s">
        <v>76</v>
      </c>
    </row>
    <row r="11" spans="1:17" ht="31.5" customHeight="1" x14ac:dyDescent="0.3">
      <c r="A11" s="11"/>
      <c r="B11" s="23"/>
      <c r="C11" s="13"/>
      <c r="D11" s="13" t="s">
        <v>21</v>
      </c>
      <c r="E11" s="13" t="s">
        <v>22</v>
      </c>
      <c r="F11" s="13" t="s">
        <v>21</v>
      </c>
      <c r="G11" s="13" t="s">
        <v>22</v>
      </c>
      <c r="H11" s="72" t="s">
        <v>21</v>
      </c>
      <c r="I11" s="72" t="s">
        <v>22</v>
      </c>
      <c r="J11" s="72" t="s">
        <v>8</v>
      </c>
      <c r="K11" s="81" t="s">
        <v>21</v>
      </c>
      <c r="L11" s="81" t="s">
        <v>22</v>
      </c>
      <c r="M11" s="81" t="s">
        <v>104</v>
      </c>
      <c r="N11" s="13"/>
      <c r="O11" s="13"/>
    </row>
    <row r="12" spans="1:17" ht="28.8" x14ac:dyDescent="0.3">
      <c r="A12" s="37">
        <v>1</v>
      </c>
      <c r="B12" s="14" t="s">
        <v>28</v>
      </c>
      <c r="C12" s="68"/>
      <c r="D12" s="230">
        <v>20</v>
      </c>
      <c r="E12" s="231"/>
      <c r="F12" s="231"/>
      <c r="G12" s="231"/>
      <c r="H12" s="231"/>
      <c r="I12" s="231"/>
      <c r="J12" s="232"/>
      <c r="K12" s="233"/>
      <c r="L12" s="234"/>
      <c r="M12" s="82"/>
      <c r="N12" s="73" t="s">
        <v>100</v>
      </c>
      <c r="O12" s="74" t="s">
        <v>100</v>
      </c>
    </row>
    <row r="13" spans="1:17" s="16" customFormat="1" x14ac:dyDescent="0.3">
      <c r="A13" s="37">
        <v>1</v>
      </c>
      <c r="B13" s="14" t="s">
        <v>29</v>
      </c>
      <c r="C13" s="68">
        <v>150</v>
      </c>
      <c r="D13" s="22">
        <v>50</v>
      </c>
      <c r="E13" s="22">
        <v>39</v>
      </c>
      <c r="F13" s="22">
        <v>2</v>
      </c>
      <c r="G13" s="22">
        <v>6</v>
      </c>
      <c r="H13" s="72">
        <f>D13+F13</f>
        <v>52</v>
      </c>
      <c r="I13" s="72">
        <f>E13+G13</f>
        <v>45</v>
      </c>
      <c r="J13" s="72">
        <f>I13+H13</f>
        <v>97</v>
      </c>
      <c r="K13" s="81"/>
      <c r="L13" s="81"/>
      <c r="M13" s="81">
        <f>SUM(K13:L13)</f>
        <v>0</v>
      </c>
      <c r="N13" s="35">
        <v>1800</v>
      </c>
      <c r="O13" s="75">
        <f>(K13+L13)/N13</f>
        <v>0</v>
      </c>
    </row>
    <row r="14" spans="1:17" s="16" customFormat="1" ht="28.8" x14ac:dyDescent="0.3">
      <c r="A14" s="37" t="s">
        <v>80</v>
      </c>
      <c r="B14" s="14" t="s">
        <v>84</v>
      </c>
      <c r="C14" s="68"/>
      <c r="D14" s="22"/>
      <c r="E14" s="22"/>
      <c r="F14" s="22"/>
      <c r="G14" s="22"/>
      <c r="H14" s="72">
        <f t="shared" ref="H14:I17" si="0">D14+F14</f>
        <v>0</v>
      </c>
      <c r="I14" s="72">
        <f t="shared" si="0"/>
        <v>0</v>
      </c>
      <c r="J14" s="72">
        <f>I14+H14</f>
        <v>0</v>
      </c>
      <c r="K14" s="81">
        <f t="shared" ref="K14:L17" si="1">H14</f>
        <v>0</v>
      </c>
      <c r="L14" s="81">
        <f t="shared" si="1"/>
        <v>0</v>
      </c>
      <c r="M14" s="81">
        <f>SUM(K14:L14)</f>
        <v>0</v>
      </c>
      <c r="N14" s="35"/>
      <c r="O14" s="75" t="e">
        <f>(K14+L14)/N14</f>
        <v>#DIV/0!</v>
      </c>
    </row>
    <row r="15" spans="1:17" s="16" customFormat="1" ht="28.8" x14ac:dyDescent="0.3">
      <c r="A15" s="37" t="s">
        <v>85</v>
      </c>
      <c r="B15" s="14" t="s">
        <v>86</v>
      </c>
      <c r="C15" s="68"/>
      <c r="D15" s="22"/>
      <c r="E15" s="22"/>
      <c r="F15" s="22"/>
      <c r="G15" s="22"/>
      <c r="H15" s="72">
        <f t="shared" si="0"/>
        <v>0</v>
      </c>
      <c r="I15" s="72">
        <f t="shared" si="0"/>
        <v>0</v>
      </c>
      <c r="J15" s="72">
        <f>I15+H15</f>
        <v>0</v>
      </c>
      <c r="K15" s="81">
        <f t="shared" si="1"/>
        <v>0</v>
      </c>
      <c r="L15" s="81">
        <f t="shared" si="1"/>
        <v>0</v>
      </c>
      <c r="M15" s="81">
        <f>SUM(K15:L15)</f>
        <v>0</v>
      </c>
      <c r="N15" s="35"/>
      <c r="O15" s="75" t="e">
        <f>(K15+L15)/N15</f>
        <v>#DIV/0!</v>
      </c>
    </row>
    <row r="16" spans="1:17" s="16" customFormat="1" x14ac:dyDescent="0.3">
      <c r="A16" s="37">
        <v>2</v>
      </c>
      <c r="B16" s="14" t="s">
        <v>74</v>
      </c>
      <c r="C16" s="68"/>
      <c r="D16" s="22"/>
      <c r="E16" s="22"/>
      <c r="F16" s="22"/>
      <c r="G16" s="22"/>
      <c r="H16" s="72">
        <f t="shared" si="0"/>
        <v>0</v>
      </c>
      <c r="I16" s="72">
        <f t="shared" si="0"/>
        <v>0</v>
      </c>
      <c r="J16" s="72">
        <f>I16+H16</f>
        <v>0</v>
      </c>
      <c r="K16" s="81">
        <f t="shared" si="1"/>
        <v>0</v>
      </c>
      <c r="L16" s="81">
        <f t="shared" si="1"/>
        <v>0</v>
      </c>
      <c r="M16" s="81">
        <f>SUM(K16:L16)</f>
        <v>0</v>
      </c>
      <c r="N16" s="36"/>
      <c r="O16" s="75" t="e">
        <f>(K16+L16)/N16</f>
        <v>#DIV/0!</v>
      </c>
    </row>
    <row r="17" spans="1:23" s="16" customFormat="1" x14ac:dyDescent="0.3">
      <c r="A17" s="61" t="s">
        <v>38</v>
      </c>
      <c r="B17" s="62" t="s">
        <v>32</v>
      </c>
      <c r="C17" s="69"/>
      <c r="D17" s="63"/>
      <c r="E17" s="63"/>
      <c r="F17" s="63"/>
      <c r="G17" s="63"/>
      <c r="H17" s="72">
        <f t="shared" si="0"/>
        <v>0</v>
      </c>
      <c r="I17" s="72">
        <f t="shared" si="0"/>
        <v>0</v>
      </c>
      <c r="J17" s="72">
        <f>I17+H17</f>
        <v>0</v>
      </c>
      <c r="K17" s="81">
        <f t="shared" si="1"/>
        <v>0</v>
      </c>
      <c r="L17" s="81">
        <f t="shared" si="1"/>
        <v>0</v>
      </c>
      <c r="M17" s="81">
        <f>SUM(K17:L17)</f>
        <v>0</v>
      </c>
      <c r="N17" s="59"/>
      <c r="O17" s="75" t="e">
        <f>(K17+L17)/N17</f>
        <v>#DIV/0!</v>
      </c>
    </row>
    <row r="18" spans="1:23" s="16" customFormat="1" x14ac:dyDescent="0.3">
      <c r="A18" s="38">
        <v>3</v>
      </c>
      <c r="B18" s="229" t="s">
        <v>10</v>
      </c>
      <c r="C18" s="229"/>
      <c r="D18" s="229"/>
      <c r="E18" s="229"/>
      <c r="F18" s="229"/>
      <c r="G18" s="229"/>
      <c r="H18" s="80"/>
      <c r="I18" s="31"/>
      <c r="J18" s="31"/>
      <c r="K18" s="31"/>
      <c r="L18" s="32"/>
      <c r="M18" s="32"/>
      <c r="N18" s="32"/>
      <c r="O18" s="32"/>
    </row>
    <row r="19" spans="1:23" s="16" customFormat="1" ht="28.8" x14ac:dyDescent="0.3">
      <c r="A19" s="64" t="s">
        <v>39</v>
      </c>
      <c r="B19" s="65" t="s">
        <v>34</v>
      </c>
      <c r="C19" s="70"/>
      <c r="D19" s="66"/>
      <c r="E19" s="66"/>
      <c r="F19" s="66"/>
      <c r="G19" s="66"/>
      <c r="H19" s="72">
        <f t="shared" ref="H19:I31" si="2">D19+F19</f>
        <v>0</v>
      </c>
      <c r="I19" s="72">
        <f t="shared" si="2"/>
        <v>0</v>
      </c>
      <c r="J19" s="72">
        <f t="shared" ref="J19:J37" si="3">I19+H19</f>
        <v>0</v>
      </c>
      <c r="K19" s="67"/>
      <c r="L19" s="60"/>
      <c r="M19" s="72">
        <f t="shared" ref="M19:M31" si="4">SUM(K19:L19)</f>
        <v>0</v>
      </c>
      <c r="N19" s="60"/>
      <c r="O19" s="42" t="e">
        <f t="shared" ref="O19:O30" si="5">L19/N19*100</f>
        <v>#DIV/0!</v>
      </c>
    </row>
    <row r="20" spans="1:23" s="16" customFormat="1" ht="31.2" customHeight="1" x14ac:dyDescent="0.3">
      <c r="A20" s="37" t="s">
        <v>40</v>
      </c>
      <c r="B20" s="14" t="s">
        <v>35</v>
      </c>
      <c r="C20" s="68"/>
      <c r="D20" s="22"/>
      <c r="E20" s="22"/>
      <c r="F20" s="22"/>
      <c r="G20" s="22"/>
      <c r="H20" s="72">
        <f t="shared" si="2"/>
        <v>0</v>
      </c>
      <c r="I20" s="72">
        <f t="shared" si="2"/>
        <v>0</v>
      </c>
      <c r="J20" s="72">
        <f t="shared" si="3"/>
        <v>0</v>
      </c>
      <c r="K20" s="15"/>
      <c r="L20" s="24"/>
      <c r="M20" s="72">
        <f t="shared" si="4"/>
        <v>0</v>
      </c>
      <c r="N20" s="24"/>
      <c r="O20" s="42" t="e">
        <f t="shared" si="5"/>
        <v>#DIV/0!</v>
      </c>
    </row>
    <row r="21" spans="1:23" s="16" customFormat="1" ht="28.8" x14ac:dyDescent="0.3">
      <c r="A21" s="39" t="s">
        <v>41</v>
      </c>
      <c r="B21" s="14" t="s">
        <v>36</v>
      </c>
      <c r="C21" s="68"/>
      <c r="D21" s="22"/>
      <c r="E21" s="22"/>
      <c r="F21" s="22"/>
      <c r="G21" s="22"/>
      <c r="H21" s="72">
        <f t="shared" si="2"/>
        <v>0</v>
      </c>
      <c r="I21" s="72">
        <f t="shared" si="2"/>
        <v>0</v>
      </c>
      <c r="J21" s="72">
        <f t="shared" si="3"/>
        <v>0</v>
      </c>
      <c r="K21" s="15"/>
      <c r="L21" s="24"/>
      <c r="M21" s="72">
        <f t="shared" si="4"/>
        <v>0</v>
      </c>
      <c r="N21" s="24"/>
      <c r="O21" s="42" t="e">
        <f t="shared" si="5"/>
        <v>#DIV/0!</v>
      </c>
    </row>
    <row r="22" spans="1:23" s="16" customFormat="1" ht="43.2" x14ac:dyDescent="0.3">
      <c r="A22" s="37" t="s">
        <v>42</v>
      </c>
      <c r="B22" s="14" t="s">
        <v>33</v>
      </c>
      <c r="C22" s="68"/>
      <c r="D22" s="22"/>
      <c r="E22" s="22"/>
      <c r="F22" s="22"/>
      <c r="G22" s="22"/>
      <c r="H22" s="72">
        <f t="shared" si="2"/>
        <v>0</v>
      </c>
      <c r="I22" s="72">
        <f t="shared" si="2"/>
        <v>0</v>
      </c>
      <c r="J22" s="72">
        <f t="shared" si="3"/>
        <v>0</v>
      </c>
      <c r="K22" s="15"/>
      <c r="L22" s="24"/>
      <c r="M22" s="72">
        <f t="shared" si="4"/>
        <v>0</v>
      </c>
      <c r="N22" s="24"/>
      <c r="O22" s="42" t="e">
        <f t="shared" si="5"/>
        <v>#DIV/0!</v>
      </c>
      <c r="P22" s="235" t="s">
        <v>101</v>
      </c>
      <c r="Q22" s="235"/>
      <c r="R22" s="235"/>
      <c r="S22" s="235"/>
      <c r="T22" s="235"/>
      <c r="U22" s="235"/>
      <c r="V22" s="235"/>
    </row>
    <row r="23" spans="1:23" s="16" customFormat="1" ht="28.8" x14ac:dyDescent="0.3">
      <c r="A23" s="39" t="s">
        <v>43</v>
      </c>
      <c r="B23" s="14" t="s">
        <v>37</v>
      </c>
      <c r="C23" s="68"/>
      <c r="D23" s="22"/>
      <c r="E23" s="22"/>
      <c r="F23" s="22"/>
      <c r="G23" s="22"/>
      <c r="H23" s="72">
        <f t="shared" si="2"/>
        <v>0</v>
      </c>
      <c r="I23" s="72">
        <f t="shared" si="2"/>
        <v>0</v>
      </c>
      <c r="J23" s="72">
        <f t="shared" si="3"/>
        <v>0</v>
      </c>
      <c r="K23" s="15"/>
      <c r="L23" s="24"/>
      <c r="M23" s="72">
        <f t="shared" si="4"/>
        <v>0</v>
      </c>
      <c r="N23" s="24"/>
      <c r="O23" s="42" t="e">
        <f t="shared" si="5"/>
        <v>#DIV/0!</v>
      </c>
    </row>
    <row r="24" spans="1:23" s="16" customFormat="1" ht="28.8" x14ac:dyDescent="0.3">
      <c r="A24" s="37" t="s">
        <v>44</v>
      </c>
      <c r="B24" s="14" t="s">
        <v>81</v>
      </c>
      <c r="C24" s="68"/>
      <c r="D24" s="22"/>
      <c r="E24" s="22"/>
      <c r="F24" s="22"/>
      <c r="G24" s="22"/>
      <c r="H24" s="72">
        <f t="shared" si="2"/>
        <v>0</v>
      </c>
      <c r="I24" s="72">
        <f t="shared" si="2"/>
        <v>0</v>
      </c>
      <c r="J24" s="72">
        <f t="shared" si="3"/>
        <v>0</v>
      </c>
      <c r="K24" s="15"/>
      <c r="L24" s="24"/>
      <c r="M24" s="72">
        <f t="shared" si="4"/>
        <v>0</v>
      </c>
      <c r="N24" s="24"/>
      <c r="O24" s="42" t="e">
        <f t="shared" si="5"/>
        <v>#DIV/0!</v>
      </c>
    </row>
    <row r="25" spans="1:23" s="16" customFormat="1" ht="43.2" x14ac:dyDescent="0.3">
      <c r="A25" s="37" t="s">
        <v>45</v>
      </c>
      <c r="B25" s="14" t="s">
        <v>91</v>
      </c>
      <c r="C25" s="68"/>
      <c r="D25" s="22"/>
      <c r="E25" s="22"/>
      <c r="F25" s="22"/>
      <c r="G25" s="22"/>
      <c r="H25" s="72">
        <f t="shared" si="2"/>
        <v>0</v>
      </c>
      <c r="I25" s="72">
        <f t="shared" si="2"/>
        <v>0</v>
      </c>
      <c r="J25" s="72">
        <f t="shared" si="3"/>
        <v>0</v>
      </c>
      <c r="K25" s="15"/>
      <c r="L25" s="24"/>
      <c r="M25" s="72">
        <f t="shared" si="4"/>
        <v>0</v>
      </c>
      <c r="N25" s="24"/>
      <c r="O25" s="42" t="e">
        <f t="shared" si="5"/>
        <v>#DIV/0!</v>
      </c>
    </row>
    <row r="26" spans="1:23" s="16" customFormat="1" ht="49.5" customHeight="1" x14ac:dyDescent="0.3">
      <c r="A26" s="37" t="s">
        <v>99</v>
      </c>
      <c r="B26" s="14" t="s">
        <v>92</v>
      </c>
      <c r="C26" s="68"/>
      <c r="D26" s="22"/>
      <c r="E26" s="22"/>
      <c r="F26" s="22"/>
      <c r="G26" s="22"/>
      <c r="H26" s="72">
        <f t="shared" si="2"/>
        <v>0</v>
      </c>
      <c r="I26" s="72">
        <f t="shared" si="2"/>
        <v>0</v>
      </c>
      <c r="J26" s="72">
        <f t="shared" si="3"/>
        <v>0</v>
      </c>
      <c r="K26" s="15"/>
      <c r="L26" s="24"/>
      <c r="M26" s="72">
        <f t="shared" si="4"/>
        <v>0</v>
      </c>
      <c r="N26" s="24"/>
      <c r="O26" s="42" t="e">
        <f t="shared" si="5"/>
        <v>#DIV/0!</v>
      </c>
    </row>
    <row r="27" spans="1:23" s="16" customFormat="1" ht="28.8" x14ac:dyDescent="0.3">
      <c r="A27" s="37">
        <v>4</v>
      </c>
      <c r="B27" s="14" t="s">
        <v>46</v>
      </c>
      <c r="C27" s="68"/>
      <c r="D27" s="22"/>
      <c r="E27" s="22"/>
      <c r="F27" s="22"/>
      <c r="G27" s="22"/>
      <c r="H27" s="72">
        <f t="shared" si="2"/>
        <v>0</v>
      </c>
      <c r="I27" s="72">
        <f t="shared" si="2"/>
        <v>0</v>
      </c>
      <c r="J27" s="72">
        <f t="shared" si="3"/>
        <v>0</v>
      </c>
      <c r="K27" s="15"/>
      <c r="L27" s="24"/>
      <c r="M27" s="72">
        <f t="shared" si="4"/>
        <v>0</v>
      </c>
      <c r="N27" s="24"/>
      <c r="O27" s="42" t="e">
        <f t="shared" si="5"/>
        <v>#DIV/0!</v>
      </c>
    </row>
    <row r="28" spans="1:23" s="16" customFormat="1" ht="33" customHeight="1" x14ac:dyDescent="0.3">
      <c r="A28" s="37" t="s">
        <v>48</v>
      </c>
      <c r="B28" s="14" t="s">
        <v>47</v>
      </c>
      <c r="C28" s="68"/>
      <c r="D28" s="22"/>
      <c r="E28" s="22"/>
      <c r="F28" s="22"/>
      <c r="G28" s="22"/>
      <c r="H28" s="72">
        <f t="shared" si="2"/>
        <v>0</v>
      </c>
      <c r="I28" s="72">
        <f t="shared" si="2"/>
        <v>0</v>
      </c>
      <c r="J28" s="72">
        <f t="shared" si="3"/>
        <v>0</v>
      </c>
      <c r="K28" s="15"/>
      <c r="L28" s="24"/>
      <c r="M28" s="72">
        <f t="shared" si="4"/>
        <v>0</v>
      </c>
      <c r="N28" s="24"/>
      <c r="O28" s="42" t="e">
        <f t="shared" si="5"/>
        <v>#DIV/0!</v>
      </c>
      <c r="R28" s="235" t="s">
        <v>103</v>
      </c>
      <c r="S28" s="235"/>
      <c r="T28" s="235"/>
      <c r="U28" s="235"/>
      <c r="V28" s="235"/>
      <c r="W28" s="235"/>
    </row>
    <row r="29" spans="1:23" s="16" customFormat="1" ht="28.8" x14ac:dyDescent="0.3">
      <c r="A29" s="37" t="s">
        <v>51</v>
      </c>
      <c r="B29" s="14" t="s">
        <v>49</v>
      </c>
      <c r="C29" s="68"/>
      <c r="D29" s="22"/>
      <c r="E29" s="22"/>
      <c r="F29" s="22"/>
      <c r="G29" s="22"/>
      <c r="H29" s="72">
        <f t="shared" si="2"/>
        <v>0</v>
      </c>
      <c r="I29" s="72">
        <f t="shared" si="2"/>
        <v>0</v>
      </c>
      <c r="J29" s="72">
        <f t="shared" si="3"/>
        <v>0</v>
      </c>
      <c r="K29" s="15"/>
      <c r="L29" s="24"/>
      <c r="M29" s="72">
        <f t="shared" si="4"/>
        <v>0</v>
      </c>
      <c r="N29" s="24"/>
      <c r="O29" s="42" t="e">
        <f t="shared" si="5"/>
        <v>#DIV/0!</v>
      </c>
      <c r="R29" s="235"/>
      <c r="S29" s="235"/>
      <c r="T29" s="235"/>
      <c r="U29" s="235"/>
      <c r="V29" s="235"/>
      <c r="W29" s="235"/>
    </row>
    <row r="30" spans="1:23" s="16" customFormat="1" ht="28.8" x14ac:dyDescent="0.3">
      <c r="A30" s="37" t="s">
        <v>52</v>
      </c>
      <c r="B30" s="14" t="s">
        <v>50</v>
      </c>
      <c r="C30" s="68"/>
      <c r="D30" s="22">
        <v>20</v>
      </c>
      <c r="E30" s="22">
        <v>20</v>
      </c>
      <c r="F30" s="22">
        <v>1</v>
      </c>
      <c r="G30" s="22">
        <v>1</v>
      </c>
      <c r="H30" s="72">
        <f t="shared" si="2"/>
        <v>21</v>
      </c>
      <c r="I30" s="72">
        <f t="shared" si="2"/>
        <v>21</v>
      </c>
      <c r="J30" s="72">
        <f t="shared" si="3"/>
        <v>42</v>
      </c>
      <c r="K30" s="15"/>
      <c r="L30" s="24"/>
      <c r="M30" s="72">
        <f t="shared" si="4"/>
        <v>0</v>
      </c>
      <c r="N30" s="24"/>
      <c r="O30" s="42" t="e">
        <f t="shared" si="5"/>
        <v>#DIV/0!</v>
      </c>
      <c r="R30" s="235"/>
      <c r="S30" s="235"/>
      <c r="T30" s="235"/>
      <c r="U30" s="235"/>
      <c r="V30" s="235"/>
      <c r="W30" s="235"/>
    </row>
    <row r="31" spans="1:23" s="16" customFormat="1" x14ac:dyDescent="0.3">
      <c r="A31" s="37"/>
      <c r="B31" s="14"/>
      <c r="C31" s="68"/>
      <c r="D31" s="22"/>
      <c r="E31" s="22"/>
      <c r="F31" s="22"/>
      <c r="G31" s="22"/>
      <c r="H31" s="72">
        <f t="shared" si="2"/>
        <v>0</v>
      </c>
      <c r="I31" s="72">
        <f t="shared" si="2"/>
        <v>0</v>
      </c>
      <c r="J31" s="72">
        <f t="shared" si="3"/>
        <v>0</v>
      </c>
      <c r="K31" s="15"/>
      <c r="L31" s="24"/>
      <c r="M31" s="72">
        <f t="shared" si="4"/>
        <v>0</v>
      </c>
      <c r="N31" s="24"/>
      <c r="O31" s="42" t="e">
        <f>L31/N31*100</f>
        <v>#DIV/0!</v>
      </c>
    </row>
    <row r="32" spans="1:23" s="16" customFormat="1" x14ac:dyDescent="0.3">
      <c r="A32" s="38"/>
      <c r="B32" s="226" t="s">
        <v>11</v>
      </c>
      <c r="C32" s="227"/>
      <c r="D32" s="227"/>
      <c r="E32" s="227"/>
      <c r="F32" s="227"/>
      <c r="G32" s="228"/>
      <c r="H32" s="78"/>
      <c r="I32" s="31"/>
      <c r="J32" s="31"/>
      <c r="K32" s="31"/>
      <c r="L32" s="32"/>
      <c r="M32" s="32"/>
      <c r="N32" s="32"/>
      <c r="O32" s="43"/>
    </row>
    <row r="33" spans="1:22" s="16" customFormat="1" ht="28.8" x14ac:dyDescent="0.3">
      <c r="A33" s="44">
        <v>5</v>
      </c>
      <c r="B33" s="45" t="s">
        <v>53</v>
      </c>
      <c r="C33" s="71"/>
      <c r="D33" s="46"/>
      <c r="E33" s="46"/>
      <c r="F33" s="46"/>
      <c r="G33" s="46"/>
      <c r="H33" s="72">
        <f t="shared" ref="H33:I37" si="6">D33+F33</f>
        <v>0</v>
      </c>
      <c r="I33" s="72">
        <f t="shared" si="6"/>
        <v>0</v>
      </c>
      <c r="J33" s="72">
        <f t="shared" si="3"/>
        <v>0</v>
      </c>
      <c r="K33" s="15"/>
      <c r="L33" s="47"/>
      <c r="M33" s="72">
        <f>SUM(K33:L33)</f>
        <v>0</v>
      </c>
      <c r="N33" s="47"/>
      <c r="O33" s="42" t="e">
        <f t="shared" ref="O33:O52" si="7">L33/N33*100</f>
        <v>#DIV/0!</v>
      </c>
    </row>
    <row r="34" spans="1:22" s="16" customFormat="1" ht="28.8" x14ac:dyDescent="0.3">
      <c r="A34" s="44">
        <v>6</v>
      </c>
      <c r="B34" s="45" t="s">
        <v>54</v>
      </c>
      <c r="C34" s="71"/>
      <c r="D34" s="46"/>
      <c r="E34" s="46"/>
      <c r="F34" s="46"/>
      <c r="G34" s="46"/>
      <c r="H34" s="72">
        <f t="shared" si="6"/>
        <v>0</v>
      </c>
      <c r="I34" s="72">
        <f t="shared" si="6"/>
        <v>0</v>
      </c>
      <c r="J34" s="72">
        <f t="shared" si="3"/>
        <v>0</v>
      </c>
      <c r="K34" s="15"/>
      <c r="L34" s="47"/>
      <c r="M34" s="72">
        <f>SUM(K34:L34)</f>
        <v>0</v>
      </c>
      <c r="N34" s="47"/>
      <c r="O34" s="42" t="e">
        <f t="shared" si="7"/>
        <v>#DIV/0!</v>
      </c>
    </row>
    <row r="35" spans="1:22" s="16" customFormat="1" ht="69" customHeight="1" x14ac:dyDescent="0.3">
      <c r="A35" s="44">
        <v>7</v>
      </c>
      <c r="B35" s="45" t="s">
        <v>55</v>
      </c>
      <c r="C35" s="71"/>
      <c r="D35" s="46"/>
      <c r="E35" s="46"/>
      <c r="F35" s="46"/>
      <c r="G35" s="46"/>
      <c r="H35" s="72">
        <f t="shared" si="6"/>
        <v>0</v>
      </c>
      <c r="I35" s="72">
        <f t="shared" si="6"/>
        <v>0</v>
      </c>
      <c r="J35" s="72">
        <f t="shared" si="3"/>
        <v>0</v>
      </c>
      <c r="K35" s="15"/>
      <c r="L35" s="47"/>
      <c r="M35" s="72">
        <f>SUM(K35:L35)</f>
        <v>0</v>
      </c>
      <c r="N35" s="47"/>
      <c r="O35" s="42" t="e">
        <f t="shared" si="7"/>
        <v>#DIV/0!</v>
      </c>
      <c r="P35" s="235" t="s">
        <v>102</v>
      </c>
      <c r="Q35" s="235"/>
      <c r="R35" s="235"/>
      <c r="S35" s="235"/>
      <c r="T35" s="235"/>
      <c r="U35" s="235"/>
      <c r="V35" s="235"/>
    </row>
    <row r="36" spans="1:22" s="16" customFormat="1" ht="28.8" x14ac:dyDescent="0.3">
      <c r="A36" s="44">
        <v>8</v>
      </c>
      <c r="B36" s="45" t="s">
        <v>83</v>
      </c>
      <c r="C36" s="71"/>
      <c r="D36" s="46"/>
      <c r="E36" s="46"/>
      <c r="F36" s="46"/>
      <c r="G36" s="46"/>
      <c r="H36" s="72">
        <f t="shared" si="6"/>
        <v>0</v>
      </c>
      <c r="I36" s="72">
        <f t="shared" si="6"/>
        <v>0</v>
      </c>
      <c r="J36" s="72">
        <f t="shared" si="3"/>
        <v>0</v>
      </c>
      <c r="K36" s="15"/>
      <c r="L36" s="47"/>
      <c r="M36" s="72">
        <f>SUM(K36:L36)</f>
        <v>0</v>
      </c>
      <c r="N36" s="47"/>
      <c r="O36" s="42"/>
    </row>
    <row r="37" spans="1:22" s="16" customFormat="1" ht="49.5" customHeight="1" x14ac:dyDescent="0.3">
      <c r="A37" s="44" t="s">
        <v>82</v>
      </c>
      <c r="B37" s="45" t="s">
        <v>56</v>
      </c>
      <c r="C37" s="71"/>
      <c r="D37" s="46"/>
      <c r="E37" s="46"/>
      <c r="F37" s="46"/>
      <c r="G37" s="46"/>
      <c r="H37" s="72">
        <f t="shared" si="6"/>
        <v>0</v>
      </c>
      <c r="I37" s="72">
        <f t="shared" si="6"/>
        <v>0</v>
      </c>
      <c r="J37" s="72">
        <f t="shared" si="3"/>
        <v>0</v>
      </c>
      <c r="K37" s="15"/>
      <c r="L37" s="47"/>
      <c r="M37" s="72">
        <f>SUM(K37:L37)</f>
        <v>0</v>
      </c>
      <c r="N37" s="47"/>
      <c r="O37" s="42" t="e">
        <f t="shared" si="7"/>
        <v>#DIV/0!</v>
      </c>
    </row>
    <row r="38" spans="1:22" s="16" customFormat="1" x14ac:dyDescent="0.3">
      <c r="A38" s="38"/>
      <c r="B38" s="226" t="s">
        <v>95</v>
      </c>
      <c r="C38" s="227"/>
      <c r="D38" s="227"/>
      <c r="E38" s="227"/>
      <c r="F38" s="227"/>
      <c r="G38" s="228"/>
      <c r="H38" s="78"/>
      <c r="I38" s="31"/>
      <c r="J38" s="31"/>
      <c r="K38" s="31"/>
      <c r="L38" s="32"/>
      <c r="M38" s="32"/>
      <c r="N38" s="32"/>
      <c r="O38" s="43"/>
    </row>
    <row r="39" spans="1:22" s="16" customFormat="1" ht="28.8" x14ac:dyDescent="0.3">
      <c r="A39" s="37" t="s">
        <v>57</v>
      </c>
      <c r="B39" s="17" t="s">
        <v>12</v>
      </c>
      <c r="C39" s="71"/>
      <c r="D39" s="22"/>
      <c r="E39" s="22"/>
      <c r="F39" s="22"/>
      <c r="G39" s="22"/>
      <c r="H39" s="72">
        <f t="shared" ref="H39:I41" si="8">D39+F39</f>
        <v>0</v>
      </c>
      <c r="I39" s="72">
        <f t="shared" si="8"/>
        <v>0</v>
      </c>
      <c r="J39" s="72">
        <f>I39+H39</f>
        <v>0</v>
      </c>
      <c r="K39" s="15"/>
      <c r="L39" s="24"/>
      <c r="M39" s="72">
        <f>SUM(K39:L39)</f>
        <v>0</v>
      </c>
      <c r="N39" s="24"/>
      <c r="O39" s="42" t="e">
        <f t="shared" si="7"/>
        <v>#DIV/0!</v>
      </c>
    </row>
    <row r="40" spans="1:22" ht="28.8" x14ac:dyDescent="0.3">
      <c r="A40" s="37" t="s">
        <v>58</v>
      </c>
      <c r="B40" s="18" t="s">
        <v>67</v>
      </c>
      <c r="C40" s="71"/>
      <c r="D40" s="22"/>
      <c r="E40" s="22"/>
      <c r="F40" s="22"/>
      <c r="G40" s="22"/>
      <c r="H40" s="72">
        <f t="shared" si="8"/>
        <v>0</v>
      </c>
      <c r="I40" s="72">
        <f t="shared" si="8"/>
        <v>0</v>
      </c>
      <c r="J40" s="72">
        <f>I40+H40</f>
        <v>0</v>
      </c>
      <c r="K40" s="15"/>
      <c r="L40" s="24"/>
      <c r="M40" s="72">
        <f>SUM(K40:L40)</f>
        <v>0</v>
      </c>
      <c r="N40" s="24"/>
      <c r="O40" s="42" t="e">
        <f t="shared" si="7"/>
        <v>#DIV/0!</v>
      </c>
    </row>
    <row r="41" spans="1:22" ht="28.8" x14ac:dyDescent="0.3">
      <c r="A41" s="37" t="s">
        <v>58</v>
      </c>
      <c r="B41" s="18" t="s">
        <v>68</v>
      </c>
      <c r="C41" s="71"/>
      <c r="D41" s="22"/>
      <c r="E41" s="22"/>
      <c r="F41" s="22"/>
      <c r="G41" s="22"/>
      <c r="H41" s="72">
        <f t="shared" si="8"/>
        <v>0</v>
      </c>
      <c r="I41" s="72">
        <f t="shared" si="8"/>
        <v>0</v>
      </c>
      <c r="J41" s="72">
        <f>I41+H41</f>
        <v>0</v>
      </c>
      <c r="K41" s="15"/>
      <c r="L41" s="24"/>
      <c r="M41" s="72">
        <f>SUM(K41:L41)</f>
        <v>0</v>
      </c>
      <c r="N41" s="24"/>
      <c r="O41" s="42" t="e">
        <f t="shared" si="7"/>
        <v>#DIV/0!</v>
      </c>
    </row>
    <row r="42" spans="1:22" x14ac:dyDescent="0.3">
      <c r="A42" s="44"/>
      <c r="B42" s="48" t="s">
        <v>78</v>
      </c>
      <c r="C42" s="49">
        <f>C25</f>
        <v>0</v>
      </c>
      <c r="D42" s="50">
        <f>SUM(D33:D37)</f>
        <v>0</v>
      </c>
      <c r="E42" s="50">
        <f t="shared" ref="E42:J42" si="9">SUM(E33:E37)</f>
        <v>0</v>
      </c>
      <c r="F42" s="50">
        <f t="shared" si="9"/>
        <v>0</v>
      </c>
      <c r="G42" s="50">
        <f t="shared" si="9"/>
        <v>0</v>
      </c>
      <c r="H42" s="50">
        <f t="shared" si="9"/>
        <v>0</v>
      </c>
      <c r="I42" s="50">
        <f t="shared" si="9"/>
        <v>0</v>
      </c>
      <c r="J42" s="50">
        <f t="shared" si="9"/>
        <v>0</v>
      </c>
      <c r="K42" s="50"/>
      <c r="L42" s="24"/>
      <c r="M42" s="72">
        <f>SUM(K42:L42)</f>
        <v>0</v>
      </c>
      <c r="N42" s="24"/>
      <c r="O42" s="42" t="e">
        <f t="shared" si="7"/>
        <v>#DIV/0!</v>
      </c>
    </row>
    <row r="43" spans="1:22" x14ac:dyDescent="0.3">
      <c r="A43" s="38"/>
      <c r="B43" s="226" t="s">
        <v>77</v>
      </c>
      <c r="C43" s="227"/>
      <c r="D43" s="227"/>
      <c r="E43" s="227"/>
      <c r="F43" s="227"/>
      <c r="G43" s="228"/>
      <c r="H43" s="78"/>
      <c r="I43" s="31"/>
      <c r="J43" s="31"/>
      <c r="K43" s="31"/>
      <c r="L43" s="32"/>
      <c r="M43" s="32"/>
      <c r="N43" s="32"/>
      <c r="O43" s="32"/>
    </row>
    <row r="44" spans="1:22" ht="28.8" x14ac:dyDescent="0.3">
      <c r="A44" s="37">
        <v>10</v>
      </c>
      <c r="B44" s="18" t="s">
        <v>59</v>
      </c>
      <c r="C44" s="71"/>
      <c r="D44" s="19"/>
      <c r="E44" s="19"/>
      <c r="F44" s="19"/>
      <c r="G44" s="19"/>
      <c r="H44" s="72">
        <f t="shared" ref="H44:I48" si="10">D44+F44</f>
        <v>0</v>
      </c>
      <c r="I44" s="72">
        <f t="shared" si="10"/>
        <v>0</v>
      </c>
      <c r="J44" s="72">
        <f>I44+H44</f>
        <v>0</v>
      </c>
      <c r="K44" s="15"/>
      <c r="L44" s="24"/>
      <c r="M44" s="72">
        <f>SUM(K44:L44)</f>
        <v>0</v>
      </c>
      <c r="N44" s="24"/>
      <c r="O44" s="42" t="e">
        <f t="shared" si="7"/>
        <v>#DIV/0!</v>
      </c>
    </row>
    <row r="45" spans="1:22" x14ac:dyDescent="0.3">
      <c r="A45" s="37" t="s">
        <v>60</v>
      </c>
      <c r="B45" s="18" t="s">
        <v>61</v>
      </c>
      <c r="C45" s="71"/>
      <c r="D45" s="19"/>
      <c r="E45" s="19"/>
      <c r="F45" s="19"/>
      <c r="G45" s="19"/>
      <c r="H45" s="72">
        <f t="shared" si="10"/>
        <v>0</v>
      </c>
      <c r="I45" s="72">
        <f t="shared" si="10"/>
        <v>0</v>
      </c>
      <c r="J45" s="72">
        <f>I45+H45</f>
        <v>0</v>
      </c>
      <c r="K45" s="15"/>
      <c r="L45" s="24"/>
      <c r="M45" s="72">
        <f>SUM(K45:L45)</f>
        <v>0</v>
      </c>
      <c r="N45" s="24"/>
      <c r="O45" s="42" t="e">
        <f t="shared" si="7"/>
        <v>#DIV/0!</v>
      </c>
    </row>
    <row r="46" spans="1:22" ht="28.8" x14ac:dyDescent="0.3">
      <c r="A46" s="37" t="s">
        <v>62</v>
      </c>
      <c r="B46" s="18" t="s">
        <v>64</v>
      </c>
      <c r="C46" s="71"/>
      <c r="D46" s="19"/>
      <c r="E46" s="19"/>
      <c r="F46" s="19"/>
      <c r="G46" s="19"/>
      <c r="H46" s="72">
        <f t="shared" si="10"/>
        <v>0</v>
      </c>
      <c r="I46" s="72">
        <f t="shared" si="10"/>
        <v>0</v>
      </c>
      <c r="J46" s="72">
        <f>I46+H46</f>
        <v>0</v>
      </c>
      <c r="K46" s="15"/>
      <c r="L46" s="24"/>
      <c r="M46" s="72">
        <f>SUM(K46:L46)</f>
        <v>0</v>
      </c>
      <c r="N46" s="24"/>
      <c r="O46" s="42" t="e">
        <f t="shared" si="7"/>
        <v>#DIV/0!</v>
      </c>
    </row>
    <row r="47" spans="1:22" ht="28.8" x14ac:dyDescent="0.3">
      <c r="A47" s="37" t="s">
        <v>63</v>
      </c>
      <c r="B47" s="18" t="s">
        <v>65</v>
      </c>
      <c r="C47" s="71"/>
      <c r="D47" s="19"/>
      <c r="E47" s="19"/>
      <c r="F47" s="19"/>
      <c r="G47" s="19"/>
      <c r="H47" s="72">
        <f t="shared" si="10"/>
        <v>0</v>
      </c>
      <c r="I47" s="72">
        <f t="shared" si="10"/>
        <v>0</v>
      </c>
      <c r="J47" s="72">
        <f>I47+H47</f>
        <v>0</v>
      </c>
      <c r="K47" s="15"/>
      <c r="L47" s="24"/>
      <c r="M47" s="72">
        <f>SUM(K47:L47)</f>
        <v>0</v>
      </c>
      <c r="N47" s="24"/>
      <c r="O47" s="42" t="e">
        <f t="shared" si="7"/>
        <v>#DIV/0!</v>
      </c>
    </row>
    <row r="48" spans="1:22" ht="28.8" x14ac:dyDescent="0.3">
      <c r="A48" s="37" t="s">
        <v>96</v>
      </c>
      <c r="B48" s="18" t="s">
        <v>66</v>
      </c>
      <c r="C48" s="71"/>
      <c r="D48" s="19"/>
      <c r="E48" s="19"/>
      <c r="F48" s="19"/>
      <c r="G48" s="19"/>
      <c r="H48" s="72">
        <f t="shared" si="10"/>
        <v>0</v>
      </c>
      <c r="I48" s="72">
        <f t="shared" si="10"/>
        <v>0</v>
      </c>
      <c r="J48" s="72">
        <f>I48+H48</f>
        <v>0</v>
      </c>
      <c r="K48" s="15"/>
      <c r="L48" s="24"/>
      <c r="M48" s="72">
        <f>SUM(K48:L48)</f>
        <v>0</v>
      </c>
      <c r="N48" s="24"/>
      <c r="O48" s="42" t="e">
        <f t="shared" si="7"/>
        <v>#DIV/0!</v>
      </c>
    </row>
    <row r="49" spans="1:15" x14ac:dyDescent="0.3">
      <c r="A49" s="38"/>
      <c r="B49" s="41" t="s">
        <v>69</v>
      </c>
      <c r="C49" s="33"/>
      <c r="D49" s="34"/>
      <c r="E49" s="34"/>
      <c r="F49" s="34"/>
      <c r="G49" s="34"/>
      <c r="H49" s="34"/>
      <c r="I49" s="31"/>
      <c r="J49" s="31"/>
      <c r="K49" s="31"/>
      <c r="L49" s="32"/>
      <c r="M49" s="32"/>
      <c r="N49" s="32"/>
      <c r="O49" s="32"/>
    </row>
    <row r="50" spans="1:15" x14ac:dyDescent="0.3">
      <c r="A50" s="37" t="s">
        <v>70</v>
      </c>
      <c r="B50" s="18" t="s">
        <v>71</v>
      </c>
      <c r="C50" s="71"/>
      <c r="D50" s="19"/>
      <c r="E50" s="19"/>
      <c r="F50" s="19"/>
      <c r="G50" s="19"/>
      <c r="H50" s="72">
        <f t="shared" ref="H50:I52" si="11">D50+F50</f>
        <v>0</v>
      </c>
      <c r="I50" s="72">
        <f t="shared" si="11"/>
        <v>0</v>
      </c>
      <c r="J50" s="72">
        <f>I50+H50</f>
        <v>0</v>
      </c>
      <c r="K50" s="15"/>
      <c r="L50" s="24"/>
      <c r="M50" s="72">
        <f>SUM(K50:L50)</f>
        <v>0</v>
      </c>
      <c r="N50" s="24"/>
      <c r="O50" s="42" t="e">
        <f t="shared" si="7"/>
        <v>#DIV/0!</v>
      </c>
    </row>
    <row r="51" spans="1:15" ht="28.8" x14ac:dyDescent="0.3">
      <c r="A51" s="37" t="s">
        <v>97</v>
      </c>
      <c r="B51" s="18" t="s">
        <v>72</v>
      </c>
      <c r="C51" s="71"/>
      <c r="D51" s="19"/>
      <c r="E51" s="19"/>
      <c r="F51" s="19"/>
      <c r="G51" s="19"/>
      <c r="H51" s="72">
        <f t="shared" si="11"/>
        <v>0</v>
      </c>
      <c r="I51" s="72">
        <f t="shared" si="11"/>
        <v>0</v>
      </c>
      <c r="J51" s="72">
        <f>I51+H51</f>
        <v>0</v>
      </c>
      <c r="K51" s="15"/>
      <c r="L51" s="24"/>
      <c r="M51" s="72">
        <f>SUM(K51:L51)</f>
        <v>0</v>
      </c>
      <c r="N51" s="24"/>
      <c r="O51" s="42" t="e">
        <f t="shared" si="7"/>
        <v>#DIV/0!</v>
      </c>
    </row>
    <row r="52" spans="1:15" ht="28.8" x14ac:dyDescent="0.3">
      <c r="A52" s="37" t="s">
        <v>98</v>
      </c>
      <c r="B52" s="18" t="s">
        <v>73</v>
      </c>
      <c r="C52" s="71"/>
      <c r="D52" s="19"/>
      <c r="E52" s="19"/>
      <c r="F52" s="19"/>
      <c r="G52" s="19"/>
      <c r="H52" s="72">
        <f t="shared" si="11"/>
        <v>0</v>
      </c>
      <c r="I52" s="72">
        <f t="shared" si="11"/>
        <v>0</v>
      </c>
      <c r="J52" s="72">
        <f>I52+H52</f>
        <v>0</v>
      </c>
      <c r="K52" s="15"/>
      <c r="L52" s="24"/>
      <c r="M52" s="72">
        <f>SUM(K52:L52)</f>
        <v>0</v>
      </c>
      <c r="N52" s="24"/>
      <c r="O52" s="42" t="e">
        <f t="shared" si="7"/>
        <v>#DIV/0!</v>
      </c>
    </row>
    <row r="53" spans="1:15" ht="21.45" customHeight="1" thickBot="1" x14ac:dyDescent="0.35">
      <c r="A53" s="211" t="s">
        <v>87</v>
      </c>
      <c r="B53" s="212"/>
      <c r="C53" s="212"/>
      <c r="D53" s="51"/>
      <c r="E53" s="51"/>
      <c r="F53" s="51"/>
      <c r="G53" s="51"/>
      <c r="H53" s="51"/>
      <c r="I53" s="51"/>
      <c r="J53" s="51"/>
      <c r="K53" s="51"/>
      <c r="L53" s="51"/>
      <c r="M53" s="51"/>
      <c r="N53" s="51"/>
      <c r="O53" s="51"/>
    </row>
    <row r="54" spans="1:15" x14ac:dyDescent="0.3">
      <c r="A54" s="51"/>
      <c r="B54" s="56" t="s">
        <v>88</v>
      </c>
      <c r="C54" s="52">
        <f>I13/D12</f>
        <v>2.25</v>
      </c>
      <c r="D54" s="51"/>
      <c r="E54" s="51"/>
      <c r="F54" s="51"/>
      <c r="G54" s="51"/>
      <c r="H54" s="51"/>
      <c r="I54" s="51"/>
      <c r="J54" s="51"/>
      <c r="K54" s="51"/>
      <c r="L54" s="51"/>
      <c r="M54" s="51"/>
      <c r="N54" s="51"/>
      <c r="O54" s="51"/>
    </row>
    <row r="55" spans="1:15" x14ac:dyDescent="0.3">
      <c r="A55" s="51"/>
      <c r="B55" s="57" t="s">
        <v>89</v>
      </c>
      <c r="C55" s="53" t="e">
        <f>I21/I20*100</f>
        <v>#DIV/0!</v>
      </c>
      <c r="D55" s="51"/>
      <c r="E55" s="51"/>
      <c r="F55" s="51"/>
      <c r="G55" s="51"/>
      <c r="H55" s="51"/>
      <c r="I55" s="51"/>
      <c r="J55" s="51"/>
      <c r="K55" s="51"/>
      <c r="L55" s="51"/>
      <c r="M55" s="51"/>
      <c r="N55" s="51"/>
      <c r="O55" s="51"/>
    </row>
    <row r="56" spans="1:15" x14ac:dyDescent="0.3">
      <c r="A56" s="51"/>
      <c r="B56" s="57" t="s">
        <v>90</v>
      </c>
      <c r="C56" s="54" t="e">
        <f>I28/I27*100</f>
        <v>#DIV/0!</v>
      </c>
      <c r="D56" s="51"/>
      <c r="E56" s="51"/>
      <c r="F56" s="51"/>
      <c r="G56" s="51"/>
      <c r="H56" s="51"/>
      <c r="I56" s="51"/>
      <c r="J56" s="51"/>
      <c r="K56" s="51"/>
      <c r="L56" s="51"/>
      <c r="M56" s="51"/>
      <c r="N56" s="51"/>
      <c r="O56" s="51"/>
    </row>
    <row r="57" spans="1:15" ht="28.8" x14ac:dyDescent="0.3">
      <c r="A57" s="51"/>
      <c r="B57" s="57" t="s">
        <v>93</v>
      </c>
      <c r="C57" s="54" t="e">
        <f>I33/I26*100</f>
        <v>#DIV/0!</v>
      </c>
      <c r="D57" s="51"/>
      <c r="E57" s="51"/>
      <c r="F57" s="51"/>
      <c r="G57" s="51"/>
      <c r="H57" s="51"/>
      <c r="I57" s="51"/>
      <c r="J57" s="51"/>
      <c r="K57" s="51"/>
      <c r="L57" s="51"/>
      <c r="M57" s="51"/>
      <c r="N57" s="51"/>
      <c r="O57" s="51"/>
    </row>
    <row r="58" spans="1:15" ht="29.4" thickBot="1" x14ac:dyDescent="0.35">
      <c r="A58" s="51"/>
      <c r="B58" s="58" t="s">
        <v>94</v>
      </c>
      <c r="C58" s="55">
        <f>I34/I30*100</f>
        <v>0</v>
      </c>
      <c r="D58" s="51"/>
      <c r="E58" s="51"/>
      <c r="F58" s="51"/>
      <c r="G58" s="51"/>
      <c r="H58" s="51"/>
      <c r="I58" s="51"/>
      <c r="J58" s="51"/>
      <c r="K58" s="51"/>
      <c r="L58" s="51"/>
      <c r="M58" s="51"/>
      <c r="N58" s="51"/>
      <c r="O58" s="51"/>
    </row>
    <row r="59" spans="1:15" x14ac:dyDescent="0.3">
      <c r="A59" s="222" t="s">
        <v>13</v>
      </c>
      <c r="B59" s="223"/>
      <c r="C59" s="223"/>
      <c r="D59" s="222"/>
      <c r="E59" s="222"/>
      <c r="F59" s="222"/>
      <c r="G59" s="222"/>
      <c r="H59" s="222"/>
      <c r="I59" s="222"/>
      <c r="J59" s="222"/>
      <c r="K59" s="222"/>
      <c r="L59" s="222"/>
      <c r="M59" s="222"/>
      <c r="N59" s="222"/>
      <c r="O59" s="222"/>
    </row>
    <row r="60" spans="1:15" x14ac:dyDescent="0.3">
      <c r="A60" s="7"/>
      <c r="C60" s="7"/>
      <c r="D60" s="7"/>
      <c r="E60" s="7"/>
      <c r="F60" s="7"/>
      <c r="G60" s="7"/>
      <c r="H60" s="7"/>
      <c r="I60" s="7"/>
      <c r="J60" s="7"/>
      <c r="K60" s="7"/>
      <c r="L60" s="7"/>
      <c r="M60" s="7"/>
      <c r="N60" s="7"/>
      <c r="O60" s="7"/>
    </row>
    <row r="62" spans="1:15" s="9" customFormat="1" ht="15" thickBot="1" x14ac:dyDescent="0.35">
      <c r="A62" s="20" t="s">
        <v>14</v>
      </c>
      <c r="B62" s="7"/>
      <c r="C62" s="8"/>
    </row>
    <row r="63" spans="1:15" ht="31.2" x14ac:dyDescent="0.3">
      <c r="B63" s="25" t="s">
        <v>26</v>
      </c>
      <c r="C63" s="30" t="s">
        <v>8</v>
      </c>
    </row>
    <row r="64" spans="1:15" ht="30" x14ac:dyDescent="0.3">
      <c r="B64" s="26" t="s">
        <v>23</v>
      </c>
      <c r="C64" s="27"/>
    </row>
    <row r="65" spans="1:19" s="9" customFormat="1" ht="45" x14ac:dyDescent="0.3">
      <c r="A65" s="40"/>
      <c r="B65" s="26" t="s">
        <v>105</v>
      </c>
      <c r="C65" s="27"/>
      <c r="P65" s="10"/>
      <c r="Q65" s="10"/>
      <c r="R65" s="10"/>
      <c r="S65" s="10"/>
    </row>
    <row r="66" spans="1:19" ht="30" x14ac:dyDescent="0.3">
      <c r="A66" s="40"/>
      <c r="B66" s="26" t="s">
        <v>24</v>
      </c>
      <c r="C66" s="27"/>
    </row>
    <row r="67" spans="1:19" ht="30.6" thickBot="1" x14ac:dyDescent="0.35">
      <c r="A67" s="40"/>
      <c r="B67" s="28" t="s">
        <v>25</v>
      </c>
      <c r="C67" s="29"/>
    </row>
    <row r="68" spans="1:19" x14ac:dyDescent="0.3">
      <c r="A68" s="40"/>
    </row>
    <row r="69" spans="1:19" x14ac:dyDescent="0.3">
      <c r="A69" s="40"/>
    </row>
    <row r="70" spans="1:19" x14ac:dyDescent="0.3">
      <c r="A70" s="40"/>
    </row>
    <row r="71" spans="1:19" x14ac:dyDescent="0.3">
      <c r="A71" s="20" t="s">
        <v>15</v>
      </c>
      <c r="G71" s="21" t="s">
        <v>16</v>
      </c>
      <c r="H71" s="21"/>
    </row>
    <row r="72" spans="1:19" x14ac:dyDescent="0.3">
      <c r="A72" s="20"/>
      <c r="G72" s="21"/>
      <c r="H72" s="21"/>
    </row>
    <row r="73" spans="1:19" x14ac:dyDescent="0.3">
      <c r="A73" s="20" t="s">
        <v>17</v>
      </c>
      <c r="G73" s="21" t="s">
        <v>17</v>
      </c>
      <c r="H73" s="21"/>
    </row>
    <row r="74" spans="1:19" x14ac:dyDescent="0.3">
      <c r="A74" s="20" t="s">
        <v>18</v>
      </c>
      <c r="G74" s="21" t="s">
        <v>18</v>
      </c>
      <c r="H74" s="21"/>
    </row>
    <row r="75" spans="1:19" x14ac:dyDescent="0.3">
      <c r="A75" s="20" t="s">
        <v>19</v>
      </c>
      <c r="G75" s="21" t="s">
        <v>19</v>
      </c>
      <c r="H75" s="21"/>
    </row>
    <row r="76" spans="1:19" x14ac:dyDescent="0.3">
      <c r="A76" s="20" t="s">
        <v>20</v>
      </c>
      <c r="G76" s="21" t="s">
        <v>20</v>
      </c>
      <c r="H76" s="21"/>
    </row>
  </sheetData>
  <mergeCells count="25">
    <mergeCell ref="A6:B6"/>
    <mergeCell ref="C6:L6"/>
    <mergeCell ref="A7:B7"/>
    <mergeCell ref="C7:E7"/>
    <mergeCell ref="D10:E10"/>
    <mergeCell ref="F10:G10"/>
    <mergeCell ref="H10:J10"/>
    <mergeCell ref="K10:L10"/>
    <mergeCell ref="A1:Q1"/>
    <mergeCell ref="A2:Q2"/>
    <mergeCell ref="A4:B4"/>
    <mergeCell ref="C4:L4"/>
    <mergeCell ref="A5:B5"/>
    <mergeCell ref="C5:L5"/>
    <mergeCell ref="P22:V22"/>
    <mergeCell ref="R28:W30"/>
    <mergeCell ref="P35:V35"/>
    <mergeCell ref="B38:G38"/>
    <mergeCell ref="B43:G43"/>
    <mergeCell ref="B32:G32"/>
    <mergeCell ref="D12:J12"/>
    <mergeCell ref="K12:L12"/>
    <mergeCell ref="B18:G18"/>
    <mergeCell ref="A53:C53"/>
    <mergeCell ref="A59:O5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2"/>
  <sheetViews>
    <sheetView tabSelected="1" topLeftCell="A72" zoomScaleNormal="100" workbookViewId="0">
      <selection activeCell="C81" sqref="C81"/>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9"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191</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19</v>
      </c>
      <c r="E12" s="202"/>
      <c r="F12" s="202"/>
      <c r="G12" s="203"/>
      <c r="H12" s="204">
        <f>D12</f>
        <v>19</v>
      </c>
      <c r="I12" s="205"/>
      <c r="J12" s="206"/>
      <c r="K12" s="204">
        <f t="shared" ref="K12:K17" si="0">H12</f>
        <v>19</v>
      </c>
      <c r="L12" s="206"/>
      <c r="M12" s="93">
        <f>K12</f>
        <v>19</v>
      </c>
      <c r="N12" s="106">
        <f>C12*12</f>
        <v>252</v>
      </c>
      <c r="O12" s="107" t="s">
        <v>100</v>
      </c>
    </row>
    <row r="13" spans="1:17" s="121" customFormat="1" x14ac:dyDescent="0.3">
      <c r="A13" s="37">
        <v>1</v>
      </c>
      <c r="B13" s="14" t="s">
        <v>29</v>
      </c>
      <c r="C13" s="68">
        <v>400</v>
      </c>
      <c r="D13" s="165">
        <f>D14+D15</f>
        <v>110</v>
      </c>
      <c r="E13" s="165">
        <f t="shared" ref="E13:G13" si="1">E14+E15</f>
        <v>128</v>
      </c>
      <c r="F13" s="165">
        <f t="shared" si="1"/>
        <v>0</v>
      </c>
      <c r="G13" s="165">
        <f t="shared" si="1"/>
        <v>0</v>
      </c>
      <c r="H13" s="72">
        <f t="shared" ref="H13:I17" si="2">D13+F13</f>
        <v>110</v>
      </c>
      <c r="I13" s="72">
        <f t="shared" si="2"/>
        <v>128</v>
      </c>
      <c r="J13" s="72">
        <f>I13+H13</f>
        <v>238</v>
      </c>
      <c r="K13" s="72">
        <f t="shared" si="0"/>
        <v>110</v>
      </c>
      <c r="L13" s="72">
        <f>I13</f>
        <v>128</v>
      </c>
      <c r="M13" s="72">
        <f>SUM(K13:L13)</f>
        <v>238</v>
      </c>
      <c r="N13" s="168">
        <f t="shared" ref="N13:N30" si="3">C13*12</f>
        <v>4800</v>
      </c>
      <c r="O13" s="108">
        <f>M13/N13</f>
        <v>4.9583333333333333E-2</v>
      </c>
    </row>
    <row r="14" spans="1:17" s="121" customFormat="1" ht="28.8" x14ac:dyDescent="0.3">
      <c r="A14" s="37" t="s">
        <v>80</v>
      </c>
      <c r="B14" s="14" t="s">
        <v>84</v>
      </c>
      <c r="C14" s="68">
        <v>300</v>
      </c>
      <c r="D14" s="161">
        <v>88</v>
      </c>
      <c r="E14" s="161">
        <v>100</v>
      </c>
      <c r="F14" s="161">
        <v>0</v>
      </c>
      <c r="G14" s="161">
        <v>0</v>
      </c>
      <c r="H14" s="72">
        <f t="shared" si="2"/>
        <v>88</v>
      </c>
      <c r="I14" s="72">
        <f t="shared" si="2"/>
        <v>100</v>
      </c>
      <c r="J14" s="72">
        <f>I14+H14</f>
        <v>188</v>
      </c>
      <c r="K14" s="72">
        <f t="shared" si="0"/>
        <v>88</v>
      </c>
      <c r="L14" s="72">
        <f>I14</f>
        <v>100</v>
      </c>
      <c r="M14" s="72">
        <f>SUM(K14:L14)</f>
        <v>188</v>
      </c>
      <c r="N14" s="168">
        <f t="shared" si="3"/>
        <v>3600</v>
      </c>
      <c r="O14" s="109">
        <f>M14/N14</f>
        <v>5.2222222222222225E-2</v>
      </c>
    </row>
    <row r="15" spans="1:17" s="121" customFormat="1" ht="28.8" x14ac:dyDescent="0.3">
      <c r="A15" s="37" t="s">
        <v>85</v>
      </c>
      <c r="B15" s="14" t="s">
        <v>86</v>
      </c>
      <c r="C15" s="68">
        <v>100</v>
      </c>
      <c r="D15" s="161">
        <v>22</v>
      </c>
      <c r="E15" s="161">
        <v>28</v>
      </c>
      <c r="F15" s="161">
        <v>0</v>
      </c>
      <c r="G15" s="161">
        <v>0</v>
      </c>
      <c r="H15" s="72">
        <f t="shared" si="2"/>
        <v>22</v>
      </c>
      <c r="I15" s="72">
        <f t="shared" si="2"/>
        <v>28</v>
      </c>
      <c r="J15" s="72">
        <f>I15+H15</f>
        <v>50</v>
      </c>
      <c r="K15" s="72">
        <f t="shared" si="0"/>
        <v>22</v>
      </c>
      <c r="L15" s="72">
        <f>I15</f>
        <v>28</v>
      </c>
      <c r="M15" s="72">
        <f>SUM(K15:L15)</f>
        <v>50</v>
      </c>
      <c r="N15" s="168">
        <f t="shared" si="3"/>
        <v>1200</v>
      </c>
      <c r="O15" s="108">
        <f t="shared" ref="O15:O51" si="4">M15/N15</f>
        <v>4.1666666666666664E-2</v>
      </c>
    </row>
    <row r="16" spans="1:17" s="121" customFormat="1" x14ac:dyDescent="0.3">
      <c r="A16" s="37">
        <v>2</v>
      </c>
      <c r="B16" s="14" t="s">
        <v>74</v>
      </c>
      <c r="C16" s="68">
        <v>4</v>
      </c>
      <c r="D16" s="167"/>
      <c r="E16" s="163"/>
      <c r="F16" s="163"/>
      <c r="G16" s="163"/>
      <c r="H16" s="72">
        <f t="shared" si="2"/>
        <v>0</v>
      </c>
      <c r="I16" s="72">
        <f t="shared" si="2"/>
        <v>0</v>
      </c>
      <c r="J16" s="72">
        <f>I16+H16</f>
        <v>0</v>
      </c>
      <c r="K16" s="72">
        <f t="shared" si="0"/>
        <v>0</v>
      </c>
      <c r="L16" s="72">
        <f>I16</f>
        <v>0</v>
      </c>
      <c r="M16" s="72">
        <f>SUM(K16:L16)</f>
        <v>0</v>
      </c>
      <c r="N16" s="168">
        <f t="shared" si="3"/>
        <v>48</v>
      </c>
      <c r="O16" s="108">
        <f t="shared" si="4"/>
        <v>0</v>
      </c>
    </row>
    <row r="17" spans="1:20" s="121" customFormat="1" x14ac:dyDescent="0.3">
      <c r="A17" s="61" t="s">
        <v>38</v>
      </c>
      <c r="B17" s="62" t="s">
        <v>32</v>
      </c>
      <c r="C17" s="68">
        <v>380</v>
      </c>
      <c r="D17" s="161">
        <v>30</v>
      </c>
      <c r="E17" s="161">
        <v>59</v>
      </c>
      <c r="F17" s="161">
        <v>0</v>
      </c>
      <c r="G17" s="161">
        <v>0</v>
      </c>
      <c r="H17" s="72">
        <f t="shared" si="2"/>
        <v>30</v>
      </c>
      <c r="I17" s="72">
        <f t="shared" si="2"/>
        <v>59</v>
      </c>
      <c r="J17" s="72">
        <f>I17+H17</f>
        <v>89</v>
      </c>
      <c r="K17" s="72">
        <f t="shared" si="0"/>
        <v>30</v>
      </c>
      <c r="L17" s="72">
        <f>I17</f>
        <v>59</v>
      </c>
      <c r="M17" s="72">
        <f>SUM(K17:L17)</f>
        <v>89</v>
      </c>
      <c r="N17" s="168">
        <f t="shared" si="3"/>
        <v>4560</v>
      </c>
      <c r="O17" s="108">
        <f t="shared" si="4"/>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v>30</v>
      </c>
      <c r="E19" s="161">
        <v>45</v>
      </c>
      <c r="F19" s="161">
        <v>0</v>
      </c>
      <c r="G19" s="161">
        <v>0</v>
      </c>
      <c r="H19" s="72">
        <f>D19+F19</f>
        <v>30</v>
      </c>
      <c r="I19" s="72">
        <f>E19+G19</f>
        <v>45</v>
      </c>
      <c r="J19" s="72">
        <f>I19+H19</f>
        <v>75</v>
      </c>
      <c r="K19" s="72">
        <f>H19</f>
        <v>30</v>
      </c>
      <c r="L19" s="72">
        <f>I19</f>
        <v>45</v>
      </c>
      <c r="M19" s="72">
        <f>SUM(K19:L19)</f>
        <v>75</v>
      </c>
      <c r="N19" s="168">
        <f t="shared" si="3"/>
        <v>1680</v>
      </c>
      <c r="O19" s="108">
        <f t="shared" si="4"/>
        <v>4.4642857142857144E-2</v>
      </c>
    </row>
    <row r="20" spans="1:20" s="121" customFormat="1" ht="28.8" x14ac:dyDescent="0.3">
      <c r="A20" s="37" t="s">
        <v>40</v>
      </c>
      <c r="B20" s="14" t="s">
        <v>35</v>
      </c>
      <c r="C20" s="68">
        <f>C19*85%</f>
        <v>119</v>
      </c>
      <c r="D20" s="161">
        <v>30</v>
      </c>
      <c r="E20" s="161">
        <v>45</v>
      </c>
      <c r="F20" s="161">
        <v>0</v>
      </c>
      <c r="G20" s="161">
        <v>0</v>
      </c>
      <c r="H20" s="72">
        <f t="shared" ref="H20:H30" si="5">D20+F20</f>
        <v>30</v>
      </c>
      <c r="I20" s="72">
        <f t="shared" ref="I20:I30" si="6">E20+G20</f>
        <v>45</v>
      </c>
      <c r="J20" s="72">
        <f t="shared" ref="J20:J30" si="7">I20+H20</f>
        <v>75</v>
      </c>
      <c r="K20" s="72">
        <f t="shared" ref="K20:K30" si="8">H20</f>
        <v>30</v>
      </c>
      <c r="L20" s="72">
        <f t="shared" ref="L20:L30" si="9">I20</f>
        <v>45</v>
      </c>
      <c r="M20" s="72">
        <f t="shared" ref="M20:M30" si="10">SUM(K20:L20)</f>
        <v>75</v>
      </c>
      <c r="N20" s="168">
        <f t="shared" si="3"/>
        <v>1428</v>
      </c>
      <c r="O20" s="108">
        <f t="shared" si="4"/>
        <v>5.2521008403361345E-2</v>
      </c>
    </row>
    <row r="21" spans="1:20" s="121" customFormat="1" ht="28.8" x14ac:dyDescent="0.3">
      <c r="A21" s="39" t="s">
        <v>41</v>
      </c>
      <c r="B21" s="14" t="s">
        <v>36</v>
      </c>
      <c r="C21" s="68">
        <f>C20*80%</f>
        <v>95.2</v>
      </c>
      <c r="D21" s="161">
        <v>40</v>
      </c>
      <c r="E21" s="161">
        <v>19</v>
      </c>
      <c r="F21" s="161">
        <v>0</v>
      </c>
      <c r="G21" s="161">
        <v>0</v>
      </c>
      <c r="H21" s="72">
        <f t="shared" si="5"/>
        <v>40</v>
      </c>
      <c r="I21" s="72">
        <f t="shared" si="6"/>
        <v>19</v>
      </c>
      <c r="J21" s="72">
        <f t="shared" si="7"/>
        <v>59</v>
      </c>
      <c r="K21" s="72">
        <f t="shared" si="8"/>
        <v>40</v>
      </c>
      <c r="L21" s="72">
        <f t="shared" si="9"/>
        <v>19</v>
      </c>
      <c r="M21" s="72">
        <f t="shared" si="10"/>
        <v>59</v>
      </c>
      <c r="N21" s="168">
        <f t="shared" si="3"/>
        <v>1142.4000000000001</v>
      </c>
      <c r="O21" s="108">
        <f t="shared" si="4"/>
        <v>5.1645658263305319E-2</v>
      </c>
    </row>
    <row r="22" spans="1:20" s="121" customFormat="1" ht="43.2" x14ac:dyDescent="0.3">
      <c r="A22" s="39" t="s">
        <v>107</v>
      </c>
      <c r="B22" s="14" t="s">
        <v>33</v>
      </c>
      <c r="C22" s="68">
        <v>0</v>
      </c>
      <c r="D22" s="161">
        <v>0</v>
      </c>
      <c r="E22" s="161">
        <v>0</v>
      </c>
      <c r="F22" s="161">
        <v>0</v>
      </c>
      <c r="G22" s="161">
        <v>0</v>
      </c>
      <c r="H22" s="72">
        <f t="shared" si="5"/>
        <v>0</v>
      </c>
      <c r="I22" s="72">
        <f t="shared" si="6"/>
        <v>0</v>
      </c>
      <c r="J22" s="72">
        <f t="shared" si="7"/>
        <v>0</v>
      </c>
      <c r="K22" s="72">
        <f t="shared" si="8"/>
        <v>0</v>
      </c>
      <c r="L22" s="72">
        <f t="shared" si="9"/>
        <v>0</v>
      </c>
      <c r="M22" s="72">
        <f t="shared" si="10"/>
        <v>0</v>
      </c>
      <c r="N22" s="168">
        <f t="shared" si="3"/>
        <v>0</v>
      </c>
      <c r="O22" s="108" t="e">
        <f t="shared" si="4"/>
        <v>#DIV/0!</v>
      </c>
    </row>
    <row r="23" spans="1:20" s="121" customFormat="1" ht="28.8" x14ac:dyDescent="0.3">
      <c r="A23" s="39" t="s">
        <v>108</v>
      </c>
      <c r="B23" s="14" t="s">
        <v>37</v>
      </c>
      <c r="C23" s="68"/>
      <c r="D23" s="161">
        <v>22</v>
      </c>
      <c r="E23" s="161">
        <v>21</v>
      </c>
      <c r="F23" s="161">
        <v>0</v>
      </c>
      <c r="G23" s="161">
        <v>0</v>
      </c>
      <c r="H23" s="72">
        <f t="shared" si="5"/>
        <v>22</v>
      </c>
      <c r="I23" s="72">
        <f t="shared" si="6"/>
        <v>21</v>
      </c>
      <c r="J23" s="72">
        <f t="shared" si="7"/>
        <v>43</v>
      </c>
      <c r="K23" s="72">
        <f t="shared" si="8"/>
        <v>22</v>
      </c>
      <c r="L23" s="72">
        <f t="shared" si="9"/>
        <v>21</v>
      </c>
      <c r="M23" s="72">
        <f t="shared" si="10"/>
        <v>43</v>
      </c>
      <c r="N23" s="168">
        <f t="shared" si="3"/>
        <v>0</v>
      </c>
      <c r="O23" s="108" t="e">
        <f t="shared" si="4"/>
        <v>#DIV/0!</v>
      </c>
    </row>
    <row r="24" spans="1:20" s="121" customFormat="1" ht="28.8" x14ac:dyDescent="0.3">
      <c r="A24" s="37" t="s">
        <v>44</v>
      </c>
      <c r="B24" s="14" t="s">
        <v>81</v>
      </c>
      <c r="C24" s="68"/>
      <c r="D24" s="161">
        <v>0</v>
      </c>
      <c r="E24" s="161">
        <v>1</v>
      </c>
      <c r="F24" s="161">
        <v>0</v>
      </c>
      <c r="G24" s="161">
        <v>0</v>
      </c>
      <c r="H24" s="72">
        <f t="shared" si="5"/>
        <v>0</v>
      </c>
      <c r="I24" s="72">
        <f t="shared" si="6"/>
        <v>1</v>
      </c>
      <c r="J24" s="72">
        <f t="shared" si="7"/>
        <v>1</v>
      </c>
      <c r="K24" s="72">
        <f t="shared" si="8"/>
        <v>0</v>
      </c>
      <c r="L24" s="72">
        <f t="shared" si="9"/>
        <v>1</v>
      </c>
      <c r="M24" s="72">
        <f t="shared" si="10"/>
        <v>1</v>
      </c>
      <c r="N24" s="168">
        <f t="shared" si="3"/>
        <v>0</v>
      </c>
      <c r="O24" s="108" t="e">
        <f t="shared" si="4"/>
        <v>#DIV/0!</v>
      </c>
    </row>
    <row r="25" spans="1:20" s="121" customFormat="1" ht="43.2" x14ac:dyDescent="0.3">
      <c r="A25" s="37" t="s">
        <v>45</v>
      </c>
      <c r="B25" s="14" t="s">
        <v>91</v>
      </c>
      <c r="C25" s="68"/>
      <c r="D25" s="161">
        <v>3</v>
      </c>
      <c r="E25" s="161">
        <v>5</v>
      </c>
      <c r="F25" s="161">
        <v>0</v>
      </c>
      <c r="G25" s="161">
        <v>0</v>
      </c>
      <c r="H25" s="72">
        <f t="shared" si="5"/>
        <v>3</v>
      </c>
      <c r="I25" s="72">
        <f t="shared" si="6"/>
        <v>5</v>
      </c>
      <c r="J25" s="72">
        <f t="shared" si="7"/>
        <v>8</v>
      </c>
      <c r="K25" s="72">
        <f t="shared" si="8"/>
        <v>3</v>
      </c>
      <c r="L25" s="72">
        <f t="shared" si="9"/>
        <v>5</v>
      </c>
      <c r="M25" s="72">
        <f t="shared" si="10"/>
        <v>8</v>
      </c>
      <c r="N25" s="168">
        <f t="shared" si="3"/>
        <v>0</v>
      </c>
      <c r="O25" s="108" t="e">
        <f t="shared" si="4"/>
        <v>#DIV/0!</v>
      </c>
    </row>
    <row r="26" spans="1:20" s="121" customFormat="1" ht="43.2" x14ac:dyDescent="0.3">
      <c r="A26" s="37" t="s">
        <v>99</v>
      </c>
      <c r="B26" s="14" t="s">
        <v>92</v>
      </c>
      <c r="C26" s="68"/>
      <c r="D26" s="161">
        <v>25</v>
      </c>
      <c r="E26" s="161">
        <v>29</v>
      </c>
      <c r="F26" s="161">
        <v>0</v>
      </c>
      <c r="G26" s="161">
        <v>0</v>
      </c>
      <c r="H26" s="72">
        <f t="shared" si="5"/>
        <v>25</v>
      </c>
      <c r="I26" s="72">
        <f t="shared" si="6"/>
        <v>29</v>
      </c>
      <c r="J26" s="72">
        <f t="shared" si="7"/>
        <v>54</v>
      </c>
      <c r="K26" s="72">
        <f t="shared" si="8"/>
        <v>25</v>
      </c>
      <c r="L26" s="72">
        <f t="shared" si="9"/>
        <v>29</v>
      </c>
      <c r="M26" s="72">
        <f t="shared" si="10"/>
        <v>54</v>
      </c>
      <c r="N26" s="168">
        <f t="shared" si="3"/>
        <v>0</v>
      </c>
      <c r="O26" s="108" t="e">
        <f t="shared" si="4"/>
        <v>#DIV/0!</v>
      </c>
    </row>
    <row r="27" spans="1:20" s="121" customFormat="1" ht="28.8" x14ac:dyDescent="0.3">
      <c r="A27" s="37">
        <v>4</v>
      </c>
      <c r="B27" s="14" t="s">
        <v>46</v>
      </c>
      <c r="C27" s="68"/>
      <c r="D27" s="161">
        <v>4</v>
      </c>
      <c r="E27" s="161">
        <v>8</v>
      </c>
      <c r="F27" s="161">
        <v>0</v>
      </c>
      <c r="G27" s="161">
        <v>0</v>
      </c>
      <c r="H27" s="72">
        <f t="shared" si="5"/>
        <v>4</v>
      </c>
      <c r="I27" s="72">
        <f t="shared" si="6"/>
        <v>8</v>
      </c>
      <c r="J27" s="72">
        <f t="shared" si="7"/>
        <v>12</v>
      </c>
      <c r="K27" s="72">
        <f t="shared" si="8"/>
        <v>4</v>
      </c>
      <c r="L27" s="72">
        <f t="shared" si="9"/>
        <v>8</v>
      </c>
      <c r="M27" s="72">
        <f t="shared" si="10"/>
        <v>12</v>
      </c>
      <c r="N27" s="168">
        <f t="shared" si="3"/>
        <v>0</v>
      </c>
      <c r="O27" s="108" t="e">
        <f t="shared" si="4"/>
        <v>#DIV/0!</v>
      </c>
    </row>
    <row r="28" spans="1:20" s="121" customFormat="1" ht="28.8" x14ac:dyDescent="0.3">
      <c r="A28" s="37" t="s">
        <v>48</v>
      </c>
      <c r="B28" s="14" t="s">
        <v>47</v>
      </c>
      <c r="C28" s="68"/>
      <c r="D28" s="161">
        <v>0</v>
      </c>
      <c r="E28" s="161">
        <v>0</v>
      </c>
      <c r="F28" s="161">
        <v>0</v>
      </c>
      <c r="G28" s="161">
        <v>0</v>
      </c>
      <c r="H28" s="72">
        <f t="shared" si="5"/>
        <v>0</v>
      </c>
      <c r="I28" s="72">
        <f t="shared" si="6"/>
        <v>0</v>
      </c>
      <c r="J28" s="72">
        <f t="shared" si="7"/>
        <v>0</v>
      </c>
      <c r="K28" s="72">
        <f t="shared" si="8"/>
        <v>0</v>
      </c>
      <c r="L28" s="72">
        <f t="shared" si="9"/>
        <v>0</v>
      </c>
      <c r="M28" s="72">
        <f t="shared" si="10"/>
        <v>0</v>
      </c>
      <c r="N28" s="168">
        <f t="shared" si="3"/>
        <v>0</v>
      </c>
      <c r="O28" s="108" t="e">
        <f t="shared" si="4"/>
        <v>#DIV/0!</v>
      </c>
    </row>
    <row r="29" spans="1:20" s="121" customFormat="1" ht="28.8" x14ac:dyDescent="0.3">
      <c r="A29" s="37" t="s">
        <v>51</v>
      </c>
      <c r="B29" s="14" t="s">
        <v>49</v>
      </c>
      <c r="C29" s="68"/>
      <c r="D29" s="161">
        <v>15</v>
      </c>
      <c r="E29" s="161">
        <v>6</v>
      </c>
      <c r="F29" s="161">
        <v>0</v>
      </c>
      <c r="G29" s="161">
        <v>0</v>
      </c>
      <c r="H29" s="72">
        <f t="shared" si="5"/>
        <v>15</v>
      </c>
      <c r="I29" s="72">
        <f t="shared" si="6"/>
        <v>6</v>
      </c>
      <c r="J29" s="72">
        <f t="shared" si="7"/>
        <v>21</v>
      </c>
      <c r="K29" s="72">
        <f t="shared" si="8"/>
        <v>15</v>
      </c>
      <c r="L29" s="72">
        <f t="shared" si="9"/>
        <v>6</v>
      </c>
      <c r="M29" s="72">
        <f t="shared" si="10"/>
        <v>21</v>
      </c>
      <c r="N29" s="168">
        <f t="shared" si="3"/>
        <v>0</v>
      </c>
      <c r="O29" s="108" t="e">
        <f t="shared" si="4"/>
        <v>#DIV/0!</v>
      </c>
    </row>
    <row r="30" spans="1:20" s="121" customFormat="1" ht="28.8" x14ac:dyDescent="0.3">
      <c r="A30" s="37" t="s">
        <v>52</v>
      </c>
      <c r="B30" s="14" t="s">
        <v>50</v>
      </c>
      <c r="C30" s="68"/>
      <c r="D30" s="161">
        <v>15</v>
      </c>
      <c r="E30" s="161">
        <v>6</v>
      </c>
      <c r="F30" s="161">
        <v>0</v>
      </c>
      <c r="G30" s="161">
        <v>0</v>
      </c>
      <c r="H30" s="72">
        <f t="shared" si="5"/>
        <v>15</v>
      </c>
      <c r="I30" s="72">
        <f t="shared" si="6"/>
        <v>6</v>
      </c>
      <c r="J30" s="72">
        <f t="shared" si="7"/>
        <v>21</v>
      </c>
      <c r="K30" s="72">
        <f t="shared" si="8"/>
        <v>15</v>
      </c>
      <c r="L30" s="72">
        <f t="shared" si="9"/>
        <v>6</v>
      </c>
      <c r="M30" s="72">
        <f t="shared" si="10"/>
        <v>21</v>
      </c>
      <c r="N30" s="168">
        <f t="shared" si="3"/>
        <v>0</v>
      </c>
      <c r="O30" s="108" t="e">
        <f t="shared" si="4"/>
        <v>#DIV/0!</v>
      </c>
    </row>
    <row r="31" spans="1:20" s="121" customFormat="1" x14ac:dyDescent="0.3">
      <c r="A31" s="37"/>
      <c r="B31" s="14"/>
      <c r="C31" s="68"/>
      <c r="D31" s="116"/>
      <c r="E31" s="116"/>
      <c r="F31" s="116"/>
      <c r="G31" s="116"/>
      <c r="H31" s="22"/>
      <c r="I31" s="22"/>
      <c r="J31" s="22"/>
      <c r="K31" s="22"/>
      <c r="L31" s="22"/>
      <c r="M31" s="22"/>
      <c r="N31" s="114"/>
      <c r="O31" s="108" t="e">
        <f t="shared" si="4"/>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v>25</v>
      </c>
      <c r="E33" s="161">
        <v>29</v>
      </c>
      <c r="F33" s="161">
        <v>0</v>
      </c>
      <c r="G33" s="161">
        <v>0</v>
      </c>
      <c r="H33" s="72">
        <f t="shared" ref="H33:I37" si="11">D33+F33</f>
        <v>25</v>
      </c>
      <c r="I33" s="72">
        <f t="shared" si="11"/>
        <v>29</v>
      </c>
      <c r="J33" s="72">
        <f>I33+H33</f>
        <v>54</v>
      </c>
      <c r="K33" s="72">
        <f t="shared" ref="K33:L37" si="12">H33</f>
        <v>25</v>
      </c>
      <c r="L33" s="72">
        <f t="shared" si="12"/>
        <v>29</v>
      </c>
      <c r="M33" s="72">
        <f>SUM(K33:L33)</f>
        <v>54</v>
      </c>
      <c r="N33" s="168">
        <f t="shared" ref="N33:N57" si="13">C33*12</f>
        <v>0</v>
      </c>
      <c r="O33" s="108" t="e">
        <f>M33/N33</f>
        <v>#DIV/0!</v>
      </c>
    </row>
    <row r="34" spans="1:15" s="121" customFormat="1" ht="28.8" x14ac:dyDescent="0.3">
      <c r="A34" s="89">
        <v>6</v>
      </c>
      <c r="B34" s="90" t="s">
        <v>54</v>
      </c>
      <c r="C34" s="68"/>
      <c r="D34" s="161">
        <v>13</v>
      </c>
      <c r="E34" s="161">
        <v>4</v>
      </c>
      <c r="F34" s="161">
        <v>0</v>
      </c>
      <c r="G34" s="161">
        <v>0</v>
      </c>
      <c r="H34" s="72">
        <f t="shared" si="11"/>
        <v>13</v>
      </c>
      <c r="I34" s="72">
        <f t="shared" si="11"/>
        <v>4</v>
      </c>
      <c r="J34" s="72">
        <f>I34+H34</f>
        <v>17</v>
      </c>
      <c r="K34" s="72">
        <f t="shared" si="12"/>
        <v>13</v>
      </c>
      <c r="L34" s="72">
        <f t="shared" si="12"/>
        <v>4</v>
      </c>
      <c r="M34" s="72">
        <f>SUM(K34:L34)</f>
        <v>17</v>
      </c>
      <c r="N34" s="168">
        <f t="shared" si="13"/>
        <v>0</v>
      </c>
      <c r="O34" s="108" t="e">
        <f t="shared" si="4"/>
        <v>#DIV/0!</v>
      </c>
    </row>
    <row r="35" spans="1:15" s="121" customFormat="1" ht="43.2" x14ac:dyDescent="0.3">
      <c r="A35" s="89">
        <v>7</v>
      </c>
      <c r="B35" s="90" t="s">
        <v>55</v>
      </c>
      <c r="C35" s="68"/>
      <c r="D35" s="161">
        <v>0</v>
      </c>
      <c r="E35" s="161">
        <v>0</v>
      </c>
      <c r="F35" s="161">
        <v>0</v>
      </c>
      <c r="G35" s="161">
        <v>0</v>
      </c>
      <c r="H35" s="72">
        <f t="shared" si="11"/>
        <v>0</v>
      </c>
      <c r="I35" s="72">
        <f t="shared" si="11"/>
        <v>0</v>
      </c>
      <c r="J35" s="72">
        <f>I35+H35</f>
        <v>0</v>
      </c>
      <c r="K35" s="72">
        <f t="shared" si="12"/>
        <v>0</v>
      </c>
      <c r="L35" s="72">
        <f t="shared" si="12"/>
        <v>0</v>
      </c>
      <c r="M35" s="72">
        <f>SUM(K35:L35)</f>
        <v>0</v>
      </c>
      <c r="N35" s="168">
        <f t="shared" si="13"/>
        <v>0</v>
      </c>
      <c r="O35" s="108" t="e">
        <f t="shared" si="4"/>
        <v>#DIV/0!</v>
      </c>
    </row>
    <row r="36" spans="1:15" s="121" customFormat="1" ht="28.8" x14ac:dyDescent="0.3">
      <c r="A36" s="89">
        <v>8</v>
      </c>
      <c r="B36" s="90" t="s">
        <v>83</v>
      </c>
      <c r="C36" s="71"/>
      <c r="D36" s="161">
        <v>0</v>
      </c>
      <c r="E36" s="161">
        <v>1</v>
      </c>
      <c r="F36" s="161">
        <v>0</v>
      </c>
      <c r="G36" s="161">
        <v>0</v>
      </c>
      <c r="H36" s="72">
        <f t="shared" si="11"/>
        <v>0</v>
      </c>
      <c r="I36" s="72">
        <f t="shared" si="11"/>
        <v>1</v>
      </c>
      <c r="J36" s="72">
        <f>I36+H36</f>
        <v>1</v>
      </c>
      <c r="K36" s="72">
        <f t="shared" si="12"/>
        <v>0</v>
      </c>
      <c r="L36" s="72">
        <f t="shared" si="12"/>
        <v>1</v>
      </c>
      <c r="M36" s="72">
        <f>SUM(K36:L36)</f>
        <v>1</v>
      </c>
      <c r="N36" s="168">
        <f t="shared" si="13"/>
        <v>0</v>
      </c>
      <c r="O36" s="108" t="e">
        <f t="shared" si="4"/>
        <v>#DIV/0!</v>
      </c>
    </row>
    <row r="37" spans="1:15" s="121" customFormat="1" ht="43.2" x14ac:dyDescent="0.3">
      <c r="A37" s="89" t="s">
        <v>82</v>
      </c>
      <c r="B37" s="90" t="s">
        <v>56</v>
      </c>
      <c r="C37" s="68"/>
      <c r="D37" s="161">
        <v>0</v>
      </c>
      <c r="E37" s="161">
        <v>0</v>
      </c>
      <c r="F37" s="161">
        <v>0</v>
      </c>
      <c r="G37" s="161">
        <v>0</v>
      </c>
      <c r="H37" s="72">
        <f t="shared" si="11"/>
        <v>0</v>
      </c>
      <c r="I37" s="72">
        <f t="shared" si="11"/>
        <v>0</v>
      </c>
      <c r="J37" s="72">
        <f>I37+H37</f>
        <v>0</v>
      </c>
      <c r="K37" s="72">
        <f t="shared" si="12"/>
        <v>0</v>
      </c>
      <c r="L37" s="72">
        <f t="shared" si="12"/>
        <v>0</v>
      </c>
      <c r="M37" s="72">
        <f>SUM(K37:L37)</f>
        <v>0</v>
      </c>
      <c r="N37" s="168">
        <f t="shared" si="13"/>
        <v>0</v>
      </c>
      <c r="O37" s="108" t="e">
        <f t="shared" si="4"/>
        <v>#DIV/0!</v>
      </c>
    </row>
    <row r="38" spans="1:15" s="121" customFormat="1" x14ac:dyDescent="0.3">
      <c r="A38" s="89"/>
      <c r="B38" s="99" t="s">
        <v>158</v>
      </c>
      <c r="C38" s="102">
        <f t="shared" ref="C38" si="14">SUM(C33:C37)</f>
        <v>0</v>
      </c>
      <c r="D38" s="117">
        <f t="shared" ref="D38:M38" si="15">SUM(D33:D37)</f>
        <v>38</v>
      </c>
      <c r="E38" s="117">
        <f t="shared" si="15"/>
        <v>34</v>
      </c>
      <c r="F38" s="117">
        <f t="shared" si="15"/>
        <v>0</v>
      </c>
      <c r="G38" s="117">
        <f t="shared" si="15"/>
        <v>0</v>
      </c>
      <c r="H38" s="103">
        <f t="shared" si="15"/>
        <v>38</v>
      </c>
      <c r="I38" s="103">
        <f t="shared" si="15"/>
        <v>34</v>
      </c>
      <c r="J38" s="103">
        <f t="shared" si="15"/>
        <v>72</v>
      </c>
      <c r="K38" s="103">
        <f t="shared" si="15"/>
        <v>38</v>
      </c>
      <c r="L38" s="103">
        <f t="shared" si="15"/>
        <v>34</v>
      </c>
      <c r="M38" s="103">
        <f t="shared" si="15"/>
        <v>72</v>
      </c>
      <c r="N38" s="168">
        <f t="shared" si="13"/>
        <v>0</v>
      </c>
      <c r="O38" s="108" t="e">
        <f t="shared" si="4"/>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v>0</v>
      </c>
      <c r="E40" s="161">
        <v>0</v>
      </c>
      <c r="F40" s="161">
        <v>0</v>
      </c>
      <c r="G40" s="161">
        <v>0</v>
      </c>
      <c r="H40" s="72">
        <f t="shared" ref="H40:I44" si="16">D40+F40</f>
        <v>0</v>
      </c>
      <c r="I40" s="72">
        <f t="shared" si="16"/>
        <v>0</v>
      </c>
      <c r="J40" s="72">
        <f>I40+H40</f>
        <v>0</v>
      </c>
      <c r="K40" s="72">
        <f t="shared" ref="K40:L44" si="17">H40</f>
        <v>0</v>
      </c>
      <c r="L40" s="72">
        <f t="shared" si="17"/>
        <v>0</v>
      </c>
      <c r="M40" s="72">
        <f>SUM(K40:L40)</f>
        <v>0</v>
      </c>
      <c r="N40" s="114">
        <f t="shared" si="13"/>
        <v>0</v>
      </c>
      <c r="O40" s="108" t="e">
        <f t="shared" si="4"/>
        <v>#DIV/0!</v>
      </c>
    </row>
    <row r="41" spans="1:15" ht="28.8" x14ac:dyDescent="0.3">
      <c r="A41" s="37" t="s">
        <v>58</v>
      </c>
      <c r="B41" s="18" t="s">
        <v>176</v>
      </c>
      <c r="C41" s="71"/>
      <c r="D41" s="161">
        <v>2</v>
      </c>
      <c r="E41" s="161">
        <v>8</v>
      </c>
      <c r="F41" s="161">
        <v>0</v>
      </c>
      <c r="G41" s="161">
        <v>0</v>
      </c>
      <c r="H41" s="72">
        <f t="shared" si="16"/>
        <v>2</v>
      </c>
      <c r="I41" s="72">
        <f t="shared" si="16"/>
        <v>8</v>
      </c>
      <c r="J41" s="72">
        <f>I41+H41</f>
        <v>10</v>
      </c>
      <c r="K41" s="72">
        <f t="shared" si="17"/>
        <v>2</v>
      </c>
      <c r="L41" s="72">
        <f t="shared" si="17"/>
        <v>8</v>
      </c>
      <c r="M41" s="72">
        <f>SUM(K41:L41)</f>
        <v>10</v>
      </c>
      <c r="N41" s="114">
        <f t="shared" si="13"/>
        <v>0</v>
      </c>
      <c r="O41" s="108" t="e">
        <f t="shared" si="4"/>
        <v>#DIV/0!</v>
      </c>
    </row>
    <row r="42" spans="1:15" ht="28.8" x14ac:dyDescent="0.3">
      <c r="A42" s="37" t="s">
        <v>157</v>
      </c>
      <c r="B42" s="18" t="s">
        <v>177</v>
      </c>
      <c r="C42" s="71"/>
      <c r="D42" s="161">
        <v>3</v>
      </c>
      <c r="E42" s="161">
        <v>1</v>
      </c>
      <c r="F42" s="161">
        <v>0</v>
      </c>
      <c r="G42" s="161">
        <v>0</v>
      </c>
      <c r="H42" s="72">
        <f t="shared" si="16"/>
        <v>3</v>
      </c>
      <c r="I42" s="72">
        <f t="shared" si="16"/>
        <v>1</v>
      </c>
      <c r="J42" s="72">
        <f>I42+H42</f>
        <v>4</v>
      </c>
      <c r="K42" s="72">
        <f t="shared" si="17"/>
        <v>3</v>
      </c>
      <c r="L42" s="72">
        <f t="shared" si="17"/>
        <v>1</v>
      </c>
      <c r="M42" s="72">
        <f>SUM(K42:L42)</f>
        <v>4</v>
      </c>
      <c r="N42" s="114">
        <f t="shared" si="13"/>
        <v>0</v>
      </c>
      <c r="O42" s="108" t="e">
        <f t="shared" si="4"/>
        <v>#DIV/0!</v>
      </c>
    </row>
    <row r="43" spans="1:15" ht="43.2" x14ac:dyDescent="0.3">
      <c r="A43" s="37" t="s">
        <v>170</v>
      </c>
      <c r="B43" s="18" t="s">
        <v>178</v>
      </c>
      <c r="C43" s="71"/>
      <c r="D43" s="161">
        <v>0</v>
      </c>
      <c r="E43" s="161">
        <v>0</v>
      </c>
      <c r="F43" s="161">
        <v>0</v>
      </c>
      <c r="G43" s="161">
        <v>0</v>
      </c>
      <c r="H43" s="72">
        <f t="shared" si="16"/>
        <v>0</v>
      </c>
      <c r="I43" s="72">
        <f t="shared" si="16"/>
        <v>0</v>
      </c>
      <c r="J43" s="72">
        <f>I43+H43</f>
        <v>0</v>
      </c>
      <c r="K43" s="72">
        <f t="shared" si="17"/>
        <v>0</v>
      </c>
      <c r="L43" s="72">
        <f t="shared" si="17"/>
        <v>0</v>
      </c>
      <c r="M43" s="72">
        <f>SUM(K43:L43)</f>
        <v>0</v>
      </c>
      <c r="N43" s="114">
        <f t="shared" si="13"/>
        <v>0</v>
      </c>
      <c r="O43" s="108" t="e">
        <f t="shared" si="4"/>
        <v>#DIV/0!</v>
      </c>
    </row>
    <row r="44" spans="1:15" ht="43.2" x14ac:dyDescent="0.3">
      <c r="A44" s="37" t="s">
        <v>171</v>
      </c>
      <c r="B44" s="18" t="s">
        <v>179</v>
      </c>
      <c r="C44" s="71"/>
      <c r="D44" s="161">
        <v>0</v>
      </c>
      <c r="E44" s="161">
        <v>0</v>
      </c>
      <c r="F44" s="161">
        <v>0</v>
      </c>
      <c r="G44" s="161">
        <v>0</v>
      </c>
      <c r="H44" s="72">
        <f t="shared" si="16"/>
        <v>0</v>
      </c>
      <c r="I44" s="72">
        <f t="shared" si="16"/>
        <v>0</v>
      </c>
      <c r="J44" s="72">
        <f>I44+H44</f>
        <v>0</v>
      </c>
      <c r="K44" s="72">
        <f t="shared" si="17"/>
        <v>0</v>
      </c>
      <c r="L44" s="72">
        <f t="shared" si="17"/>
        <v>0</v>
      </c>
      <c r="M44" s="72">
        <f>SUM(K44:L44)</f>
        <v>0</v>
      </c>
      <c r="N44" s="114">
        <f t="shared" si="13"/>
        <v>0</v>
      </c>
      <c r="O44" s="108" t="e">
        <f t="shared" si="4"/>
        <v>#DIV/0!</v>
      </c>
    </row>
    <row r="45" spans="1:15" ht="28.8" x14ac:dyDescent="0.3">
      <c r="A45" s="37"/>
      <c r="B45" s="104" t="s">
        <v>181</v>
      </c>
      <c r="C45" s="135">
        <f t="shared" ref="C45" si="18">SUM(C41:C44)</f>
        <v>0</v>
      </c>
      <c r="D45" s="135">
        <f t="shared" ref="D45:M45" si="19">SUM(D41:D44)</f>
        <v>5</v>
      </c>
      <c r="E45" s="135">
        <f t="shared" si="19"/>
        <v>9</v>
      </c>
      <c r="F45" s="135">
        <f t="shared" si="19"/>
        <v>0</v>
      </c>
      <c r="G45" s="135">
        <f t="shared" si="19"/>
        <v>0</v>
      </c>
      <c r="H45" s="135">
        <f t="shared" si="19"/>
        <v>5</v>
      </c>
      <c r="I45" s="135">
        <f t="shared" si="19"/>
        <v>9</v>
      </c>
      <c r="J45" s="135">
        <f t="shared" si="19"/>
        <v>14</v>
      </c>
      <c r="K45" s="135">
        <f t="shared" si="19"/>
        <v>5</v>
      </c>
      <c r="L45" s="135">
        <f t="shared" si="19"/>
        <v>9</v>
      </c>
      <c r="M45" s="135">
        <f t="shared" si="19"/>
        <v>14</v>
      </c>
      <c r="N45" s="114">
        <f t="shared" si="13"/>
        <v>0</v>
      </c>
      <c r="O45" s="108" t="e">
        <f t="shared" si="4"/>
        <v>#DIV/0!</v>
      </c>
    </row>
    <row r="46" spans="1:15" ht="28.8" x14ac:dyDescent="0.3">
      <c r="A46" s="44"/>
      <c r="B46" s="99" t="s">
        <v>180</v>
      </c>
      <c r="C46" s="100">
        <f t="shared" ref="C46" si="20">C38+C45</f>
        <v>0</v>
      </c>
      <c r="D46" s="118">
        <f t="shared" ref="D46:M46" si="21">D38+D45</f>
        <v>43</v>
      </c>
      <c r="E46" s="118">
        <f t="shared" si="21"/>
        <v>43</v>
      </c>
      <c r="F46" s="118">
        <f t="shared" si="21"/>
        <v>0</v>
      </c>
      <c r="G46" s="118">
        <f t="shared" si="21"/>
        <v>0</v>
      </c>
      <c r="H46" s="100">
        <f t="shared" si="21"/>
        <v>43</v>
      </c>
      <c r="I46" s="100">
        <f t="shared" si="21"/>
        <v>43</v>
      </c>
      <c r="J46" s="100">
        <f t="shared" si="21"/>
        <v>86</v>
      </c>
      <c r="K46" s="100">
        <f t="shared" si="21"/>
        <v>43</v>
      </c>
      <c r="L46" s="100">
        <f t="shared" si="21"/>
        <v>43</v>
      </c>
      <c r="M46" s="100">
        <f t="shared" si="21"/>
        <v>86</v>
      </c>
      <c r="N46" s="114">
        <f t="shared" si="13"/>
        <v>0</v>
      </c>
      <c r="O46" s="108" t="e">
        <f t="shared" si="4"/>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v>0</v>
      </c>
      <c r="E48" s="163">
        <v>0</v>
      </c>
      <c r="F48" s="167"/>
      <c r="G48" s="161">
        <v>0</v>
      </c>
      <c r="H48" s="72">
        <f t="shared" ref="H48:I52" si="22">D48+F48</f>
        <v>0</v>
      </c>
      <c r="I48" s="72">
        <f t="shared" si="22"/>
        <v>0</v>
      </c>
      <c r="J48" s="72">
        <f>I48+H48</f>
        <v>0</v>
      </c>
      <c r="K48" s="72">
        <f t="shared" ref="K48:L52" si="23">H48</f>
        <v>0</v>
      </c>
      <c r="L48" s="72">
        <f t="shared" si="23"/>
        <v>0</v>
      </c>
      <c r="M48" s="72">
        <f>SUM(K48:L48)</f>
        <v>0</v>
      </c>
      <c r="N48" s="114">
        <f>C48*8</f>
        <v>8</v>
      </c>
      <c r="O48" s="108">
        <f t="shared" si="4"/>
        <v>0</v>
      </c>
    </row>
    <row r="49" spans="1:15" x14ac:dyDescent="0.3">
      <c r="A49" s="37" t="s">
        <v>60</v>
      </c>
      <c r="B49" s="18" t="s">
        <v>61</v>
      </c>
      <c r="C49" s="71">
        <v>150</v>
      </c>
      <c r="D49" s="163">
        <v>0</v>
      </c>
      <c r="E49" s="163">
        <v>0</v>
      </c>
      <c r="F49" s="161">
        <v>0</v>
      </c>
      <c r="G49" s="161">
        <v>0</v>
      </c>
      <c r="H49" s="72">
        <f t="shared" si="22"/>
        <v>0</v>
      </c>
      <c r="I49" s="72">
        <f t="shared" si="22"/>
        <v>0</v>
      </c>
      <c r="J49" s="72">
        <f>I49+H49</f>
        <v>0</v>
      </c>
      <c r="K49" s="72">
        <f t="shared" si="23"/>
        <v>0</v>
      </c>
      <c r="L49" s="72">
        <f t="shared" si="23"/>
        <v>0</v>
      </c>
      <c r="M49" s="72">
        <f>SUM(K49:L49)</f>
        <v>0</v>
      </c>
      <c r="N49" s="114">
        <f>C49*8</f>
        <v>1200</v>
      </c>
      <c r="O49" s="108">
        <f t="shared" si="4"/>
        <v>0</v>
      </c>
    </row>
    <row r="50" spans="1:15" ht="28.8" x14ac:dyDescent="0.3">
      <c r="A50" s="37" t="s">
        <v>62</v>
      </c>
      <c r="B50" s="18" t="s">
        <v>64</v>
      </c>
      <c r="C50" s="71">
        <v>9</v>
      </c>
      <c r="D50" s="163">
        <v>0</v>
      </c>
      <c r="E50" s="163">
        <v>0</v>
      </c>
      <c r="F50" s="161">
        <v>0</v>
      </c>
      <c r="G50" s="161">
        <v>0</v>
      </c>
      <c r="H50" s="72">
        <f t="shared" si="22"/>
        <v>0</v>
      </c>
      <c r="I50" s="72">
        <f t="shared" si="22"/>
        <v>0</v>
      </c>
      <c r="J50" s="72">
        <f>I50+H50</f>
        <v>0</v>
      </c>
      <c r="K50" s="72">
        <f t="shared" si="23"/>
        <v>0</v>
      </c>
      <c r="L50" s="72">
        <f t="shared" si="23"/>
        <v>0</v>
      </c>
      <c r="M50" s="72">
        <f>SUM(K50:L50)</f>
        <v>0</v>
      </c>
      <c r="N50" s="114">
        <f>C50*8</f>
        <v>72</v>
      </c>
      <c r="O50" s="108">
        <f>M50/N50</f>
        <v>0</v>
      </c>
    </row>
    <row r="51" spans="1:15" ht="28.8" x14ac:dyDescent="0.3">
      <c r="A51" s="37" t="s">
        <v>63</v>
      </c>
      <c r="B51" s="18" t="s">
        <v>65</v>
      </c>
      <c r="C51" s="71">
        <v>7</v>
      </c>
      <c r="D51" s="163">
        <v>0</v>
      </c>
      <c r="E51" s="163">
        <v>0</v>
      </c>
      <c r="F51" s="161">
        <v>0</v>
      </c>
      <c r="G51" s="161">
        <v>0</v>
      </c>
      <c r="H51" s="72">
        <f t="shared" si="22"/>
        <v>0</v>
      </c>
      <c r="I51" s="72">
        <f t="shared" si="22"/>
        <v>0</v>
      </c>
      <c r="J51" s="72">
        <f>I51+H51</f>
        <v>0</v>
      </c>
      <c r="K51" s="72">
        <f t="shared" si="23"/>
        <v>0</v>
      </c>
      <c r="L51" s="72">
        <f t="shared" si="23"/>
        <v>0</v>
      </c>
      <c r="M51" s="72">
        <f>SUM(K51:L51)</f>
        <v>0</v>
      </c>
      <c r="N51" s="114">
        <f>C51*8</f>
        <v>56</v>
      </c>
      <c r="O51" s="108">
        <f t="shared" si="4"/>
        <v>0</v>
      </c>
    </row>
    <row r="52" spans="1:15" ht="28.8" x14ac:dyDescent="0.3">
      <c r="A52" s="37" t="s">
        <v>96</v>
      </c>
      <c r="B52" s="18" t="s">
        <v>66</v>
      </c>
      <c r="C52" s="71">
        <v>7</v>
      </c>
      <c r="D52" s="163">
        <v>0</v>
      </c>
      <c r="E52" s="163">
        <v>0</v>
      </c>
      <c r="F52" s="161">
        <v>0</v>
      </c>
      <c r="G52" s="161">
        <v>0</v>
      </c>
      <c r="H52" s="72">
        <f t="shared" si="22"/>
        <v>0</v>
      </c>
      <c r="I52" s="72">
        <f t="shared" si="22"/>
        <v>0</v>
      </c>
      <c r="J52" s="72">
        <f>I52+H52</f>
        <v>0</v>
      </c>
      <c r="K52" s="72">
        <f t="shared" si="23"/>
        <v>0</v>
      </c>
      <c r="L52" s="72">
        <f t="shared" si="23"/>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82">
        <v>0</v>
      </c>
      <c r="E54" s="182">
        <v>0</v>
      </c>
      <c r="F54" s="181">
        <v>0</v>
      </c>
      <c r="G54" s="181">
        <v>0</v>
      </c>
      <c r="H54" s="72">
        <f t="shared" ref="H54:I57" si="24">D54+F54</f>
        <v>0</v>
      </c>
      <c r="I54" s="72">
        <f t="shared" si="24"/>
        <v>0</v>
      </c>
      <c r="J54" s="72">
        <f>I54+H54</f>
        <v>0</v>
      </c>
      <c r="K54" s="72">
        <f t="shared" ref="K54:L57" si="25">H54</f>
        <v>0</v>
      </c>
      <c r="L54" s="72">
        <f t="shared" si="25"/>
        <v>0</v>
      </c>
      <c r="M54" s="72">
        <f>SUM(K54:L54)</f>
        <v>0</v>
      </c>
      <c r="N54" s="114">
        <f t="shared" si="13"/>
        <v>0</v>
      </c>
      <c r="O54" s="108" t="e">
        <f>M54/N54</f>
        <v>#DIV/0!</v>
      </c>
    </row>
    <row r="55" spans="1:15" ht="28.8" x14ac:dyDescent="0.3">
      <c r="A55" s="37" t="s">
        <v>97</v>
      </c>
      <c r="B55" s="18" t="s">
        <v>72</v>
      </c>
      <c r="C55" s="71"/>
      <c r="D55" s="161"/>
      <c r="E55" s="161"/>
      <c r="F55" s="161">
        <v>0</v>
      </c>
      <c r="G55" s="161">
        <v>0</v>
      </c>
      <c r="H55" s="72">
        <f t="shared" si="24"/>
        <v>0</v>
      </c>
      <c r="I55" s="72">
        <f t="shared" si="24"/>
        <v>0</v>
      </c>
      <c r="J55" s="72">
        <f>I55+H55</f>
        <v>0</v>
      </c>
      <c r="K55" s="72">
        <f t="shared" si="25"/>
        <v>0</v>
      </c>
      <c r="L55" s="72">
        <f t="shared" si="25"/>
        <v>0</v>
      </c>
      <c r="M55" s="72">
        <f>SUM(K55:L55)</f>
        <v>0</v>
      </c>
      <c r="N55" s="114">
        <f t="shared" si="13"/>
        <v>0</v>
      </c>
      <c r="O55" s="108" t="e">
        <f>M55/N55</f>
        <v>#DIV/0!</v>
      </c>
    </row>
    <row r="56" spans="1:15" ht="28.8" x14ac:dyDescent="0.3">
      <c r="A56" s="37" t="s">
        <v>98</v>
      </c>
      <c r="B56" s="18" t="s">
        <v>73</v>
      </c>
      <c r="C56" s="71"/>
      <c r="D56" s="161"/>
      <c r="E56" s="161"/>
      <c r="F56" s="161">
        <v>0</v>
      </c>
      <c r="G56" s="161">
        <v>0</v>
      </c>
      <c r="H56" s="72">
        <f t="shared" si="24"/>
        <v>0</v>
      </c>
      <c r="I56" s="72">
        <f t="shared" si="24"/>
        <v>0</v>
      </c>
      <c r="J56" s="72">
        <f>I56+H56</f>
        <v>0</v>
      </c>
      <c r="K56" s="72">
        <f t="shared" si="25"/>
        <v>0</v>
      </c>
      <c r="L56" s="72">
        <f t="shared" si="25"/>
        <v>0</v>
      </c>
      <c r="M56" s="72">
        <f>SUM(K56:L56)</f>
        <v>0</v>
      </c>
      <c r="N56" s="114">
        <f t="shared" si="13"/>
        <v>0</v>
      </c>
      <c r="O56" s="108" t="e">
        <f>M56/N56</f>
        <v>#DIV/0!</v>
      </c>
    </row>
    <row r="57" spans="1:15" ht="28.8" x14ac:dyDescent="0.3">
      <c r="A57" s="37" t="s">
        <v>167</v>
      </c>
      <c r="B57" s="18" t="s">
        <v>168</v>
      </c>
      <c r="C57" s="71"/>
      <c r="D57" s="161"/>
      <c r="E57" s="161"/>
      <c r="F57" s="161">
        <v>8</v>
      </c>
      <c r="G57" s="161">
        <v>8</v>
      </c>
      <c r="H57" s="72">
        <f t="shared" si="24"/>
        <v>8</v>
      </c>
      <c r="I57" s="72">
        <f t="shared" si="24"/>
        <v>8</v>
      </c>
      <c r="J57" s="72">
        <f>I57+H57</f>
        <v>16</v>
      </c>
      <c r="K57" s="72">
        <f t="shared" si="25"/>
        <v>8</v>
      </c>
      <c r="L57" s="72">
        <f t="shared" si="25"/>
        <v>8</v>
      </c>
      <c r="M57" s="72">
        <f>SUM(K57:L57)</f>
        <v>16</v>
      </c>
      <c r="N57" s="114">
        <f t="shared" si="13"/>
        <v>0</v>
      </c>
      <c r="O57" s="108" t="e">
        <f>M57/N57</f>
        <v>#DIV/0!</v>
      </c>
    </row>
    <row r="58" spans="1:15" x14ac:dyDescent="0.3">
      <c r="A58" s="33"/>
      <c r="B58" s="169" t="s">
        <v>202</v>
      </c>
      <c r="C58" s="38"/>
      <c r="D58" s="170"/>
      <c r="E58" s="170"/>
      <c r="F58" s="170"/>
      <c r="G58" s="170"/>
      <c r="H58" s="171"/>
      <c r="I58" s="172"/>
      <c r="J58" s="172"/>
      <c r="K58" s="172"/>
      <c r="L58" s="173"/>
      <c r="M58" s="173"/>
      <c r="N58" s="173"/>
      <c r="O58" s="173"/>
    </row>
    <row r="59" spans="1:15" x14ac:dyDescent="0.25">
      <c r="A59" s="37">
        <v>12</v>
      </c>
      <c r="B59" s="174" t="s">
        <v>182</v>
      </c>
      <c r="C59" s="175"/>
      <c r="D59" s="183">
        <v>0</v>
      </c>
      <c r="E59" s="181">
        <v>0</v>
      </c>
      <c r="F59" s="181">
        <v>0</v>
      </c>
      <c r="G59" s="181">
        <v>0</v>
      </c>
      <c r="H59" s="72">
        <f t="shared" ref="H59:I61" si="26">D59+F59</f>
        <v>0</v>
      </c>
      <c r="I59" s="72">
        <f t="shared" si="26"/>
        <v>0</v>
      </c>
      <c r="J59" s="72">
        <f>I59+H59</f>
        <v>0</v>
      </c>
      <c r="K59" s="72">
        <f t="shared" ref="K59:L61" si="27">H59</f>
        <v>0</v>
      </c>
      <c r="L59" s="72">
        <f t="shared" si="27"/>
        <v>0</v>
      </c>
      <c r="M59" s="72">
        <f>SUM(K59:L59)</f>
        <v>0</v>
      </c>
      <c r="N59" s="114">
        <f>C59*12</f>
        <v>0</v>
      </c>
      <c r="O59" s="108" t="e">
        <f>M59/N59</f>
        <v>#DIV/0!</v>
      </c>
    </row>
    <row r="60" spans="1:15" ht="26.4" x14ac:dyDescent="0.25">
      <c r="A60" s="37" t="s">
        <v>172</v>
      </c>
      <c r="B60" s="174" t="s">
        <v>183</v>
      </c>
      <c r="C60" s="175"/>
      <c r="D60" s="161">
        <v>0</v>
      </c>
      <c r="E60" s="161">
        <v>0</v>
      </c>
      <c r="F60" s="161">
        <v>0</v>
      </c>
      <c r="G60" s="161">
        <v>0</v>
      </c>
      <c r="H60" s="72">
        <f t="shared" si="26"/>
        <v>0</v>
      </c>
      <c r="I60" s="72">
        <f t="shared" si="26"/>
        <v>0</v>
      </c>
      <c r="J60" s="72">
        <f>I60+H60</f>
        <v>0</v>
      </c>
      <c r="K60" s="72">
        <f t="shared" si="27"/>
        <v>0</v>
      </c>
      <c r="L60" s="72">
        <f t="shared" si="27"/>
        <v>0</v>
      </c>
      <c r="M60" s="72">
        <f>SUM(K60:L60)</f>
        <v>0</v>
      </c>
      <c r="N60" s="114">
        <f>C60*12</f>
        <v>0</v>
      </c>
      <c r="O60" s="108" t="e">
        <f>M60/N60</f>
        <v>#DIV/0!</v>
      </c>
    </row>
    <row r="61" spans="1:15" ht="26.4" x14ac:dyDescent="0.25">
      <c r="A61" s="37" t="s">
        <v>173</v>
      </c>
      <c r="B61" s="176" t="s">
        <v>184</v>
      </c>
      <c r="C61" s="175"/>
      <c r="D61" s="161">
        <v>0</v>
      </c>
      <c r="E61" s="161">
        <v>0</v>
      </c>
      <c r="F61" s="161">
        <v>0</v>
      </c>
      <c r="G61" s="161">
        <v>0</v>
      </c>
      <c r="H61" s="72">
        <f t="shared" si="26"/>
        <v>0</v>
      </c>
      <c r="I61" s="72">
        <f t="shared" si="26"/>
        <v>0</v>
      </c>
      <c r="J61" s="72">
        <f>I61+H61</f>
        <v>0</v>
      </c>
      <c r="K61" s="72">
        <f t="shared" si="27"/>
        <v>0</v>
      </c>
      <c r="L61" s="72">
        <f t="shared" si="27"/>
        <v>0</v>
      </c>
      <c r="M61" s="72">
        <f>SUM(K61:L61)</f>
        <v>0</v>
      </c>
      <c r="N61" s="114">
        <f>C61*12</f>
        <v>0</v>
      </c>
      <c r="O61" s="108" t="e">
        <f>M61/N61</f>
        <v>#DIV/0!</v>
      </c>
    </row>
    <row r="62" spans="1:15" ht="26.4" x14ac:dyDescent="0.25">
      <c r="A62" s="37" t="s">
        <v>174</v>
      </c>
      <c r="B62" s="176" t="s">
        <v>185</v>
      </c>
      <c r="C62" s="175"/>
      <c r="D62" s="161">
        <v>0</v>
      </c>
      <c r="E62" s="161">
        <v>0</v>
      </c>
      <c r="F62" s="161">
        <v>0</v>
      </c>
      <c r="G62" s="161">
        <v>0</v>
      </c>
      <c r="H62" s="72">
        <f t="shared" ref="H62:H68" si="28">D62+F62</f>
        <v>0</v>
      </c>
      <c r="I62" s="72">
        <f t="shared" ref="I62:I68" si="29">E62+G62</f>
        <v>0</v>
      </c>
      <c r="J62" s="72">
        <f t="shared" ref="J62:J68" si="30">I62+H62</f>
        <v>0</v>
      </c>
      <c r="K62" s="72">
        <f t="shared" ref="K62:K68" si="31">H62</f>
        <v>0</v>
      </c>
      <c r="L62" s="72">
        <f t="shared" ref="L62:L68" si="32">I62</f>
        <v>0</v>
      </c>
      <c r="M62" s="72">
        <f t="shared" ref="M62:M68" si="33">SUM(K62:L62)</f>
        <v>0</v>
      </c>
      <c r="N62" s="114">
        <f>C62*12</f>
        <v>0</v>
      </c>
      <c r="O62" s="108" t="e">
        <f>M62/N62</f>
        <v>#DIV/0!</v>
      </c>
    </row>
    <row r="63" spans="1:15" x14ac:dyDescent="0.25">
      <c r="A63" s="177"/>
      <c r="B63" s="178" t="s">
        <v>203</v>
      </c>
      <c r="C63" s="38"/>
      <c r="D63" s="38"/>
      <c r="E63" s="38"/>
      <c r="F63" s="38"/>
      <c r="G63" s="38"/>
      <c r="H63" s="38"/>
      <c r="I63" s="38"/>
      <c r="J63" s="38"/>
      <c r="K63" s="38"/>
      <c r="L63" s="38"/>
      <c r="M63" s="38"/>
      <c r="N63" s="38"/>
      <c r="O63" s="38"/>
    </row>
    <row r="64" spans="1:15" ht="26.4" x14ac:dyDescent="0.25">
      <c r="A64" s="179">
        <v>13</v>
      </c>
      <c r="B64" s="176" t="s">
        <v>204</v>
      </c>
      <c r="C64" s="175"/>
      <c r="D64" s="161">
        <v>0</v>
      </c>
      <c r="E64" s="161">
        <v>0</v>
      </c>
      <c r="F64" s="161">
        <v>0</v>
      </c>
      <c r="G64" s="161">
        <v>0</v>
      </c>
      <c r="H64" s="72">
        <f t="shared" si="28"/>
        <v>0</v>
      </c>
      <c r="I64" s="72">
        <f t="shared" si="29"/>
        <v>0</v>
      </c>
      <c r="J64" s="72">
        <f t="shared" si="30"/>
        <v>0</v>
      </c>
      <c r="K64" s="72">
        <f t="shared" si="31"/>
        <v>0</v>
      </c>
      <c r="L64" s="72">
        <f t="shared" si="32"/>
        <v>0</v>
      </c>
      <c r="M64" s="72">
        <f t="shared" si="33"/>
        <v>0</v>
      </c>
      <c r="N64" s="114">
        <f>C64*12</f>
        <v>0</v>
      </c>
      <c r="O64" s="108" t="e">
        <f>M64/N64</f>
        <v>#DIV/0!</v>
      </c>
    </row>
    <row r="65" spans="1:15" ht="26.4" x14ac:dyDescent="0.25">
      <c r="A65" s="179" t="s">
        <v>186</v>
      </c>
      <c r="B65" s="176" t="s">
        <v>205</v>
      </c>
      <c r="C65" s="175"/>
      <c r="D65" s="161">
        <v>0</v>
      </c>
      <c r="E65" s="161">
        <v>0</v>
      </c>
      <c r="F65" s="161">
        <v>0</v>
      </c>
      <c r="G65" s="161">
        <v>0</v>
      </c>
      <c r="H65" s="72">
        <f t="shared" si="28"/>
        <v>0</v>
      </c>
      <c r="I65" s="72">
        <f t="shared" si="29"/>
        <v>0</v>
      </c>
      <c r="J65" s="72">
        <f t="shared" si="30"/>
        <v>0</v>
      </c>
      <c r="K65" s="72">
        <f t="shared" si="31"/>
        <v>0</v>
      </c>
      <c r="L65" s="72">
        <f t="shared" si="32"/>
        <v>0</v>
      </c>
      <c r="M65" s="72">
        <f t="shared" si="33"/>
        <v>0</v>
      </c>
      <c r="N65" s="114">
        <f>C65*12</f>
        <v>0</v>
      </c>
      <c r="O65" s="108" t="e">
        <f>M65/N65</f>
        <v>#DIV/0!</v>
      </c>
    </row>
    <row r="66" spans="1:15" ht="26.4" x14ac:dyDescent="0.25">
      <c r="A66" s="179" t="s">
        <v>187</v>
      </c>
      <c r="B66" s="176" t="s">
        <v>206</v>
      </c>
      <c r="C66" s="175"/>
      <c r="D66" s="161">
        <v>0</v>
      </c>
      <c r="E66" s="161">
        <v>0</v>
      </c>
      <c r="F66" s="161">
        <v>0</v>
      </c>
      <c r="G66" s="161">
        <v>0</v>
      </c>
      <c r="H66" s="72">
        <f t="shared" si="28"/>
        <v>0</v>
      </c>
      <c r="I66" s="72">
        <f t="shared" si="29"/>
        <v>0</v>
      </c>
      <c r="J66" s="72">
        <f t="shared" si="30"/>
        <v>0</v>
      </c>
      <c r="K66" s="72">
        <f t="shared" si="31"/>
        <v>0</v>
      </c>
      <c r="L66" s="72">
        <f t="shared" si="32"/>
        <v>0</v>
      </c>
      <c r="M66" s="72">
        <f t="shared" si="33"/>
        <v>0</v>
      </c>
      <c r="N66" s="114">
        <f>C66*12</f>
        <v>0</v>
      </c>
      <c r="O66" s="108" t="e">
        <f>M66/N66</f>
        <v>#DIV/0!</v>
      </c>
    </row>
    <row r="67" spans="1:15" ht="26.4" x14ac:dyDescent="0.25">
      <c r="A67" s="179" t="s">
        <v>186</v>
      </c>
      <c r="B67" s="176" t="s">
        <v>207</v>
      </c>
      <c r="C67" s="175"/>
      <c r="D67" s="161">
        <v>0</v>
      </c>
      <c r="E67" s="161">
        <v>0</v>
      </c>
      <c r="F67" s="161">
        <v>0</v>
      </c>
      <c r="G67" s="161">
        <v>0</v>
      </c>
      <c r="H67" s="72">
        <f t="shared" si="28"/>
        <v>0</v>
      </c>
      <c r="I67" s="72">
        <f t="shared" si="29"/>
        <v>0</v>
      </c>
      <c r="J67" s="72">
        <f t="shared" si="30"/>
        <v>0</v>
      </c>
      <c r="K67" s="72">
        <f t="shared" si="31"/>
        <v>0</v>
      </c>
      <c r="L67" s="72">
        <f t="shared" si="32"/>
        <v>0</v>
      </c>
      <c r="M67" s="72">
        <f t="shared" si="33"/>
        <v>0</v>
      </c>
      <c r="N67" s="114">
        <f>C67*12</f>
        <v>0</v>
      </c>
      <c r="O67" s="108" t="e">
        <f>M67/N67</f>
        <v>#DIV/0!</v>
      </c>
    </row>
    <row r="68" spans="1:15" ht="26.4" x14ac:dyDescent="0.25">
      <c r="A68" s="179" t="s">
        <v>187</v>
      </c>
      <c r="B68" s="176" t="s">
        <v>208</v>
      </c>
      <c r="C68" s="175"/>
      <c r="D68" s="161">
        <v>0</v>
      </c>
      <c r="E68" s="161">
        <v>0</v>
      </c>
      <c r="F68" s="161">
        <v>0</v>
      </c>
      <c r="G68" s="161">
        <v>0</v>
      </c>
      <c r="H68" s="72">
        <f t="shared" si="28"/>
        <v>0</v>
      </c>
      <c r="I68" s="72">
        <f t="shared" si="29"/>
        <v>0</v>
      </c>
      <c r="J68" s="72">
        <f t="shared" si="30"/>
        <v>0</v>
      </c>
      <c r="K68" s="72">
        <f t="shared" si="31"/>
        <v>0</v>
      </c>
      <c r="L68" s="72">
        <f t="shared" si="32"/>
        <v>0</v>
      </c>
      <c r="M68" s="72">
        <f t="shared" si="33"/>
        <v>0</v>
      </c>
      <c r="N68" s="114">
        <f>C68*12</f>
        <v>0</v>
      </c>
      <c r="O68" s="108" t="e">
        <f>M68/N68</f>
        <v>#DIV/0!</v>
      </c>
    </row>
    <row r="69" spans="1:15" ht="15" thickBot="1" x14ac:dyDescent="0.35">
      <c r="A69" s="211" t="s">
        <v>87</v>
      </c>
      <c r="B69" s="212"/>
      <c r="C69" s="212"/>
      <c r="D69" s="51"/>
      <c r="E69" s="51"/>
      <c r="F69" s="51"/>
      <c r="G69" s="51"/>
      <c r="H69" s="51"/>
      <c r="I69" s="51"/>
      <c r="J69" s="51"/>
      <c r="K69" s="51"/>
      <c r="L69" s="51"/>
      <c r="M69" s="51"/>
      <c r="N69" s="51"/>
      <c r="O69" s="51"/>
    </row>
    <row r="70" spans="1:15" x14ac:dyDescent="0.3">
      <c r="A70" s="51"/>
      <c r="B70" s="56" t="s">
        <v>88</v>
      </c>
      <c r="C70" s="156">
        <f>J13/D12</f>
        <v>12.526315789473685</v>
      </c>
      <c r="D70" s="51"/>
      <c r="E70" s="51"/>
      <c r="F70" s="51"/>
      <c r="G70" s="51"/>
      <c r="H70" s="51"/>
      <c r="I70" s="51"/>
      <c r="J70" s="51"/>
      <c r="K70" s="51"/>
      <c r="L70" s="51"/>
      <c r="M70" s="51"/>
      <c r="N70" s="51"/>
      <c r="O70" s="51"/>
    </row>
    <row r="71" spans="1:15" x14ac:dyDescent="0.3">
      <c r="A71" s="51"/>
      <c r="B71" s="57" t="s">
        <v>160</v>
      </c>
      <c r="C71" s="157">
        <f>J21*100/J20</f>
        <v>78.666666666666671</v>
      </c>
      <c r="D71" s="51"/>
      <c r="E71" s="51"/>
      <c r="F71" s="51"/>
      <c r="G71" s="51"/>
      <c r="H71" s="51"/>
      <c r="I71" s="51"/>
      <c r="J71" s="51"/>
      <c r="K71" s="51"/>
      <c r="L71" s="51"/>
      <c r="M71" s="51"/>
      <c r="N71" s="51"/>
      <c r="O71" s="51"/>
    </row>
    <row r="72" spans="1:15" x14ac:dyDescent="0.3">
      <c r="A72" s="51"/>
      <c r="B72" s="57" t="s">
        <v>161</v>
      </c>
      <c r="C72" s="158">
        <f>J28*100/J27</f>
        <v>0</v>
      </c>
      <c r="D72" s="51"/>
      <c r="E72" s="51"/>
      <c r="F72" s="51"/>
      <c r="G72" s="51"/>
      <c r="H72" s="51"/>
      <c r="I72" s="51"/>
      <c r="J72" s="51"/>
      <c r="K72" s="51"/>
      <c r="L72" s="51"/>
      <c r="M72" s="51"/>
      <c r="N72" s="51"/>
      <c r="O72" s="51"/>
    </row>
    <row r="73" spans="1:15" ht="28.8" x14ac:dyDescent="0.3">
      <c r="A73" s="51"/>
      <c r="B73" s="57" t="s">
        <v>93</v>
      </c>
      <c r="C73" s="155">
        <f>(J33+J41)*100/J26</f>
        <v>118.51851851851852</v>
      </c>
      <c r="D73" s="51"/>
      <c r="E73" s="51"/>
      <c r="F73" s="51"/>
      <c r="G73" s="51"/>
      <c r="H73" s="51"/>
      <c r="I73" s="51"/>
      <c r="J73" s="51"/>
      <c r="K73" s="51"/>
      <c r="L73" s="51"/>
      <c r="M73" s="51"/>
      <c r="N73" s="51"/>
      <c r="O73" s="51"/>
    </row>
    <row r="74" spans="1:15" ht="29.4" thickBot="1" x14ac:dyDescent="0.35">
      <c r="A74" s="51"/>
      <c r="B74" s="58" t="s">
        <v>94</v>
      </c>
      <c r="C74" s="159">
        <f>(J34+J43)*100/J30</f>
        <v>80.952380952380949</v>
      </c>
      <c r="D74" s="51"/>
      <c r="E74" s="51"/>
      <c r="F74" s="51"/>
      <c r="G74" s="51"/>
      <c r="H74" s="51"/>
      <c r="I74" s="51"/>
      <c r="J74" s="51"/>
      <c r="K74" s="51"/>
      <c r="L74" s="51"/>
      <c r="M74" s="51"/>
      <c r="N74" s="51"/>
      <c r="O74" s="51"/>
    </row>
    <row r="75" spans="1:15" x14ac:dyDescent="0.3">
      <c r="A75" s="207" t="s">
        <v>13</v>
      </c>
      <c r="B75" s="208"/>
      <c r="C75" s="208"/>
      <c r="D75" s="207"/>
      <c r="E75" s="207"/>
      <c r="F75" s="207"/>
      <c r="G75" s="207"/>
      <c r="H75" s="207"/>
      <c r="I75" s="207"/>
      <c r="J75" s="207"/>
      <c r="K75" s="207"/>
      <c r="L75" s="207"/>
      <c r="M75" s="207"/>
      <c r="N75" s="207"/>
      <c r="O75" s="207"/>
    </row>
    <row r="76" spans="1:15" x14ac:dyDescent="0.3">
      <c r="A76" s="122"/>
      <c r="C76" s="122"/>
      <c r="D76" s="122"/>
      <c r="E76" s="122"/>
      <c r="F76" s="122"/>
      <c r="G76" s="122"/>
      <c r="H76" s="122"/>
      <c r="I76" s="122"/>
      <c r="J76" s="122"/>
      <c r="K76" s="122"/>
      <c r="L76" s="122"/>
      <c r="M76" s="122"/>
      <c r="N76" s="122"/>
      <c r="O76" s="122"/>
    </row>
    <row r="78" spans="1:15" s="125" customFormat="1" ht="15" thickBot="1" x14ac:dyDescent="0.35">
      <c r="A78" s="123" t="s">
        <v>14</v>
      </c>
      <c r="B78" s="122"/>
      <c r="C78" s="124"/>
    </row>
    <row r="79" spans="1:15" ht="31.8" thickBot="1" x14ac:dyDescent="0.35">
      <c r="B79" s="184" t="s">
        <v>26</v>
      </c>
      <c r="C79" s="185" t="s">
        <v>8</v>
      </c>
    </row>
    <row r="80" spans="1:15" ht="30.6" thickBot="1" x14ac:dyDescent="0.35">
      <c r="B80" s="188" t="s">
        <v>23</v>
      </c>
      <c r="C80" s="189"/>
    </row>
    <row r="81" spans="1:19" s="125" customFormat="1" ht="45" x14ac:dyDescent="0.3">
      <c r="A81" s="127"/>
      <c r="B81" s="190" t="s">
        <v>105</v>
      </c>
      <c r="C81" s="191">
        <v>3</v>
      </c>
      <c r="P81" s="120"/>
      <c r="Q81" s="120"/>
      <c r="R81" s="120"/>
      <c r="S81" s="120"/>
    </row>
    <row r="82" spans="1:19" ht="30" x14ac:dyDescent="0.3">
      <c r="A82" s="127"/>
      <c r="B82" s="192" t="s">
        <v>24</v>
      </c>
      <c r="C82" s="193">
        <v>6</v>
      </c>
    </row>
    <row r="83" spans="1:19" ht="30.6" thickBot="1" x14ac:dyDescent="0.35">
      <c r="A83" s="127"/>
      <c r="B83" s="194" t="s">
        <v>25</v>
      </c>
      <c r="C83" s="195">
        <v>50</v>
      </c>
    </row>
    <row r="84" spans="1:19" ht="29.4" thickBot="1" x14ac:dyDescent="0.35">
      <c r="A84" s="127"/>
      <c r="B84" s="187" t="s">
        <v>190</v>
      </c>
      <c r="C84" s="186"/>
    </row>
    <row r="85" spans="1:19" x14ac:dyDescent="0.3">
      <c r="A85" s="127"/>
    </row>
    <row r="86" spans="1:19" x14ac:dyDescent="0.3">
      <c r="A86" s="127"/>
    </row>
    <row r="87" spans="1:19" x14ac:dyDescent="0.3">
      <c r="A87" s="123" t="s">
        <v>15</v>
      </c>
      <c r="G87" s="128" t="s">
        <v>16</v>
      </c>
      <c r="H87" s="128"/>
    </row>
    <row r="88" spans="1:19" x14ac:dyDescent="0.3">
      <c r="A88" s="123"/>
      <c r="G88" s="128"/>
      <c r="H88" s="128"/>
    </row>
    <row r="89" spans="1:19" x14ac:dyDescent="0.3">
      <c r="A89" s="123" t="s">
        <v>17</v>
      </c>
      <c r="G89" s="128" t="s">
        <v>17</v>
      </c>
      <c r="H89" s="128"/>
    </row>
    <row r="90" spans="1:19" x14ac:dyDescent="0.3">
      <c r="A90" s="123" t="s">
        <v>18</v>
      </c>
      <c r="G90" s="128" t="s">
        <v>18</v>
      </c>
      <c r="H90" s="128"/>
    </row>
    <row r="91" spans="1:19" x14ac:dyDescent="0.3">
      <c r="A91" s="123" t="s">
        <v>19</v>
      </c>
      <c r="G91" s="128" t="s">
        <v>19</v>
      </c>
      <c r="H91" s="128"/>
    </row>
    <row r="92" spans="1:19" x14ac:dyDescent="0.3">
      <c r="A92" s="123" t="s">
        <v>20</v>
      </c>
      <c r="G92" s="128" t="s">
        <v>20</v>
      </c>
      <c r="H92" s="128"/>
    </row>
  </sheetData>
  <protectedRanges>
    <protectedRange sqref="D1:G3 H45:M45 D8:G11 D69:G1048576" name="Range1"/>
    <protectedRange sqref="D7:G7" name="Range1_1"/>
    <protectedRange sqref="D6:G6" name="Range1_1_2"/>
    <protectedRange sqref="D12:G53 D55:G58 D60:G68" name="Range1_2"/>
    <protectedRange sqref="D4:G4" name="Range1_1_2_1"/>
    <protectedRange sqref="C45" name="Range1_2_1"/>
    <protectedRange sqref="D54:E54" name="Range1_10"/>
    <protectedRange sqref="D5:G5" name="Range1_1_3_4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D12:G12"/>
    <mergeCell ref="H12:J12"/>
    <mergeCell ref="A75:O75"/>
    <mergeCell ref="N10:N11"/>
    <mergeCell ref="A69:C69"/>
    <mergeCell ref="K12:L1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201</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H12+'Apr 2024'!K12:L12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H13+'Apr 2024'!K13</f>
        <v>110</v>
      </c>
      <c r="L13" s="72">
        <f>I13+'Apr 2024'!L13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H14+'Apr 2024'!K14</f>
        <v>88</v>
      </c>
      <c r="L14" s="72">
        <f>I14+'Apr 2024'!L14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H15+'Apr 2024'!K15</f>
        <v>22</v>
      </c>
      <c r="L15" s="72">
        <f>I15+'Apr 2024'!L15</f>
        <v>28</v>
      </c>
      <c r="M15" s="72">
        <f>SUM(K15:L15)</f>
        <v>50</v>
      </c>
      <c r="N15" s="83">
        <f t="shared" si="0"/>
        <v>1200</v>
      </c>
      <c r="O15" s="108">
        <f t="shared" ref="O15:O51" si="2">M15/N15</f>
        <v>4.1666666666666664E-2</v>
      </c>
    </row>
    <row r="16" spans="1:17" s="121" customFormat="1" x14ac:dyDescent="0.3">
      <c r="A16" s="37">
        <v>2</v>
      </c>
      <c r="B16" s="14" t="s">
        <v>74</v>
      </c>
      <c r="C16" s="68">
        <v>4</v>
      </c>
      <c r="D16" s="167">
        <v>0</v>
      </c>
      <c r="E16" s="163"/>
      <c r="F16" s="163"/>
      <c r="G16" s="163"/>
      <c r="H16" s="72">
        <f t="shared" si="1"/>
        <v>0</v>
      </c>
      <c r="I16" s="72">
        <f t="shared" si="1"/>
        <v>0</v>
      </c>
      <c r="J16" s="72">
        <f>I16+H16</f>
        <v>0</v>
      </c>
      <c r="K16" s="72">
        <f>H16+'Apr 2024'!K16</f>
        <v>0</v>
      </c>
      <c r="L16" s="72">
        <f>I16+'Apr 2024'!L16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H17+'Apr 2024'!K17</f>
        <v>30</v>
      </c>
      <c r="L17" s="72">
        <f>I17+'Apr 2024'!L17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H19+'Apr 2024'!K19</f>
        <v>30</v>
      </c>
      <c r="L19" s="72">
        <f>I19+'Apr 2024'!L19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H20+'Apr 2024'!K20</f>
        <v>30</v>
      </c>
      <c r="L20" s="72">
        <f>I20+'Apr 2024'!L20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H21+'Apr 2024'!K21</f>
        <v>40</v>
      </c>
      <c r="L21" s="72">
        <f>I21+'Apr 2024'!L21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H22+'Apr 2024'!K22</f>
        <v>0</v>
      </c>
      <c r="L22" s="72">
        <f>I22+'Apr 2024'!L22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H23+'Apr 2024'!K23</f>
        <v>22</v>
      </c>
      <c r="L23" s="72">
        <f>I23+'Apr 2024'!L23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H24+'Apr 2024'!K24</f>
        <v>0</v>
      </c>
      <c r="L24" s="72">
        <f>I24+'Apr 2024'!L24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H25+'Apr 2024'!K25</f>
        <v>3</v>
      </c>
      <c r="L25" s="72">
        <f>I25+'Apr 2024'!L25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H26+'Apr 2024'!K26</f>
        <v>25</v>
      </c>
      <c r="L26" s="72">
        <f>I26+'Apr 2024'!L26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H27+'Apr 2024'!K27</f>
        <v>4</v>
      </c>
      <c r="L27" s="72">
        <f>I27+'Apr 2024'!L27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H28+'Apr 2024'!K28</f>
        <v>0</v>
      </c>
      <c r="L28" s="72">
        <f>I28+'Apr 2024'!L28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H29+'Apr 2024'!K29</f>
        <v>15</v>
      </c>
      <c r="L29" s="72">
        <f>I29+'Apr 2024'!L29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H30+'Apr 2024'!K30</f>
        <v>15</v>
      </c>
      <c r="L30" s="72">
        <f>I30+'Apr 2024'!L30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H33+'Apr 2024'!K33</f>
        <v>25</v>
      </c>
      <c r="L33" s="72">
        <f>I33+'Apr 2024'!L33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H34+'Apr 2024'!K34</f>
        <v>13</v>
      </c>
      <c r="L34" s="72">
        <f>I34+'Apr 2024'!L34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H35+'Apr 2024'!K35</f>
        <v>0</v>
      </c>
      <c r="L35" s="72">
        <f>I35+'Apr 2024'!L35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H36+'Apr 2024'!K36</f>
        <v>0</v>
      </c>
      <c r="L36" s="72">
        <f>I36+'Apr 2024'!L36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H37+'Apr 2024'!K37</f>
        <v>0</v>
      </c>
      <c r="L37" s="72">
        <f>I37+'Apr 2024'!L37</f>
        <v>0</v>
      </c>
      <c r="M37" s="72">
        <f>SUM(K37:L37)</f>
        <v>0</v>
      </c>
      <c r="N37" s="114">
        <f t="shared" si="6"/>
        <v>0</v>
      </c>
      <c r="O37" s="108" t="e">
        <f t="shared" si="2"/>
        <v>#DIV/0!</v>
      </c>
    </row>
    <row r="38" spans="1:15" s="121" customFormat="1" x14ac:dyDescent="0.3">
      <c r="A38" s="89"/>
      <c r="B38" s="99" t="s">
        <v>158</v>
      </c>
      <c r="C38" s="102">
        <f t="shared" ref="C38:G38" si="8">SUM(C33:C37)</f>
        <v>0</v>
      </c>
      <c r="D38" s="117">
        <f t="shared" si="8"/>
        <v>0</v>
      </c>
      <c r="E38" s="117">
        <f t="shared" si="8"/>
        <v>0</v>
      </c>
      <c r="F38" s="117">
        <f t="shared" si="8"/>
        <v>0</v>
      </c>
      <c r="G38" s="117">
        <f t="shared" si="8"/>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H40+'Apr 2024'!K40</f>
        <v>0</v>
      </c>
      <c r="L40" s="72">
        <f>I40+'Apr 2024'!L40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H41+'Apr 2024'!K41</f>
        <v>2</v>
      </c>
      <c r="L41" s="72">
        <f>I41+'Apr 2024'!L41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H42+'Apr 2024'!K42</f>
        <v>3</v>
      </c>
      <c r="L42" s="72">
        <f>I42+'Apr 2024'!L42</f>
        <v>1</v>
      </c>
      <c r="M42" s="72">
        <f>SUM(K42:L42)</f>
        <v>4</v>
      </c>
      <c r="N42" s="114">
        <f t="shared" si="6"/>
        <v>0</v>
      </c>
      <c r="O42" s="108" t="e">
        <f t="shared" si="2"/>
        <v>#DIV/0!</v>
      </c>
    </row>
    <row r="43" spans="1:15" ht="43.2" x14ac:dyDescent="0.3">
      <c r="A43" s="37" t="s">
        <v>170</v>
      </c>
      <c r="B43" s="18" t="s">
        <v>178</v>
      </c>
      <c r="C43" s="71"/>
      <c r="D43" s="161"/>
      <c r="E43" s="161"/>
      <c r="F43" s="161"/>
      <c r="G43" s="161"/>
      <c r="H43" s="72">
        <f t="shared" si="10"/>
        <v>0</v>
      </c>
      <c r="I43" s="72">
        <f t="shared" si="10"/>
        <v>0</v>
      </c>
      <c r="J43" s="72">
        <f>I43+H43</f>
        <v>0</v>
      </c>
      <c r="K43" s="72">
        <f>H43+'Apr 2024'!K43</f>
        <v>0</v>
      </c>
      <c r="L43" s="72">
        <f>I43+'Apr 2024'!L43</f>
        <v>0</v>
      </c>
      <c r="M43" s="72">
        <f>SUM(K43:L43)</f>
        <v>0</v>
      </c>
      <c r="N43" s="114">
        <f t="shared" si="6"/>
        <v>0</v>
      </c>
      <c r="O43" s="108" t="e">
        <f t="shared" si="2"/>
        <v>#DIV/0!</v>
      </c>
    </row>
    <row r="44" spans="1:15" ht="43.2" x14ac:dyDescent="0.3">
      <c r="A44" s="37" t="s">
        <v>171</v>
      </c>
      <c r="B44" s="18" t="s">
        <v>179</v>
      </c>
      <c r="C44" s="71"/>
      <c r="D44" s="161"/>
      <c r="E44" s="161"/>
      <c r="F44" s="161"/>
      <c r="G44" s="161"/>
      <c r="H44" s="72">
        <f t="shared" si="10"/>
        <v>0</v>
      </c>
      <c r="I44" s="72">
        <f t="shared" si="10"/>
        <v>0</v>
      </c>
      <c r="J44" s="72">
        <f>I44+H44</f>
        <v>0</v>
      </c>
      <c r="K44" s="72">
        <f>H44+'Apr 2024'!K44</f>
        <v>0</v>
      </c>
      <c r="L44" s="72">
        <f>I44+'Apr 2024'!L44</f>
        <v>0</v>
      </c>
      <c r="M44" s="72">
        <f>SUM(K44:L44)</f>
        <v>0</v>
      </c>
      <c r="N44" s="114">
        <f t="shared" si="6"/>
        <v>0</v>
      </c>
      <c r="O44" s="108" t="e">
        <f t="shared" si="2"/>
        <v>#DIV/0!</v>
      </c>
    </row>
    <row r="45" spans="1:15" ht="28.8" x14ac:dyDescent="0.3">
      <c r="A45" s="37"/>
      <c r="B45" s="104" t="s">
        <v>181</v>
      </c>
      <c r="C45" s="135">
        <f t="shared" ref="C45:G45" si="11">SUM(C41:C44)</f>
        <v>0</v>
      </c>
      <c r="D45" s="135">
        <f t="shared" si="11"/>
        <v>0</v>
      </c>
      <c r="E45" s="135">
        <f t="shared" si="11"/>
        <v>0</v>
      </c>
      <c r="F45" s="135">
        <f t="shared" si="11"/>
        <v>0</v>
      </c>
      <c r="G45" s="135">
        <f t="shared" si="11"/>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G46" si="13">C38+C45</f>
        <v>0</v>
      </c>
      <c r="D46" s="118">
        <f t="shared" si="13"/>
        <v>0</v>
      </c>
      <c r="E46" s="118">
        <f t="shared" si="13"/>
        <v>0</v>
      </c>
      <c r="F46" s="118">
        <f t="shared" si="13"/>
        <v>0</v>
      </c>
      <c r="G46" s="118">
        <f t="shared" si="13"/>
        <v>0</v>
      </c>
      <c r="H46" s="100">
        <f t="shared" ref="H46:M46" si="14">H38+H45</f>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7">
        <v>0</v>
      </c>
      <c r="G48" s="161"/>
      <c r="H48" s="72">
        <f>D48+F48</f>
        <v>0</v>
      </c>
      <c r="I48" s="72">
        <f>E48+G48</f>
        <v>0</v>
      </c>
      <c r="J48" s="72">
        <f>I48+H48</f>
        <v>0</v>
      </c>
      <c r="K48" s="72">
        <f>H48+'Apr 2024'!K48</f>
        <v>0</v>
      </c>
      <c r="L48" s="72">
        <f>I48+'Apr 2024'!L48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H49+'Apr 2024'!K49</f>
        <v>0</v>
      </c>
      <c r="L49" s="72">
        <f>I49+'Apr 2024'!L49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H50+'Apr 2024'!K50</f>
        <v>0</v>
      </c>
      <c r="L50" s="72">
        <f>I50+'Apr 2024'!L50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H51+'Apr 2024'!K51</f>
        <v>0</v>
      </c>
      <c r="L51" s="72">
        <f>I51+'Apr 2024'!L51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H52+'Apr 2024'!K52</f>
        <v>0</v>
      </c>
      <c r="L52" s="72">
        <f>I52+'Apr 2024'!L52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82"/>
      <c r="E54" s="182"/>
      <c r="F54" s="181"/>
      <c r="G54" s="181"/>
      <c r="H54" s="72">
        <f t="shared" ref="H54:I57" si="16">D54+F54</f>
        <v>0</v>
      </c>
      <c r="I54" s="72">
        <f t="shared" si="16"/>
        <v>0</v>
      </c>
      <c r="J54" s="72">
        <f>I54+H54</f>
        <v>0</v>
      </c>
      <c r="K54" s="72">
        <f>H54+'Apr 2024'!K54</f>
        <v>0</v>
      </c>
      <c r="L54" s="72">
        <f>I54+'Apr 2024'!L54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H55+'Apr 2024'!K55</f>
        <v>0</v>
      </c>
      <c r="L55" s="72">
        <f>I55+'Apr 2024'!L55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H56+'Apr 2024'!K56</f>
        <v>0</v>
      </c>
      <c r="L56" s="72">
        <f>I56+'Apr 2024'!L56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H57+'Apr 2024'!K57</f>
        <v>8</v>
      </c>
      <c r="L57" s="72">
        <f>I57+'Apr 2024'!L57</f>
        <v>8</v>
      </c>
      <c r="M57" s="72">
        <f>SUM(K57:L57)</f>
        <v>16</v>
      </c>
      <c r="N57" s="114">
        <f t="shared" si="6"/>
        <v>0</v>
      </c>
      <c r="O57" s="108" t="e">
        <f>M57/N57</f>
        <v>#DIV/0!</v>
      </c>
    </row>
    <row r="58" spans="1:15" x14ac:dyDescent="0.3">
      <c r="A58" s="38"/>
      <c r="B58" s="169" t="s">
        <v>202</v>
      </c>
      <c r="C58" s="38"/>
      <c r="D58" s="170"/>
      <c r="E58" s="170"/>
      <c r="F58" s="170"/>
      <c r="G58" s="170"/>
      <c r="H58" s="115"/>
      <c r="I58" s="31"/>
      <c r="J58" s="31"/>
      <c r="K58" s="180"/>
      <c r="L58" s="112"/>
      <c r="M58" s="112"/>
      <c r="N58" s="112"/>
      <c r="O58" s="112"/>
    </row>
    <row r="59" spans="1:15" x14ac:dyDescent="0.25">
      <c r="A59" s="37">
        <v>12</v>
      </c>
      <c r="B59" s="174" t="s">
        <v>182</v>
      </c>
      <c r="C59" s="175"/>
      <c r="D59" s="183"/>
      <c r="E59" s="181"/>
      <c r="F59" s="181"/>
      <c r="G59" s="181"/>
      <c r="H59" s="72">
        <f t="shared" ref="H59:I68" si="17">D59+F59</f>
        <v>0</v>
      </c>
      <c r="I59" s="72">
        <f t="shared" si="17"/>
        <v>0</v>
      </c>
      <c r="J59" s="72">
        <f t="shared" ref="J59:J68" si="18">I59+H59</f>
        <v>0</v>
      </c>
      <c r="K59" s="93">
        <f>H59+'Apr 2024'!K59</f>
        <v>0</v>
      </c>
      <c r="L59" s="72">
        <f>I59+'Apr 2024'!L59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H60+'Apr 2024'!K60</f>
        <v>0</v>
      </c>
      <c r="L60" s="72">
        <f>I60+'Apr 2024'!L60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H61+'Apr 2024'!K61</f>
        <v>0</v>
      </c>
      <c r="L61" s="72">
        <f>I61+'Apr 2024'!L61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H62+'Apr 2024'!K62</f>
        <v>0</v>
      </c>
      <c r="L62" s="72">
        <f>I62+'Apr 2024'!L62</f>
        <v>0</v>
      </c>
      <c r="M62" s="72">
        <f>SUM(K62:L62)</f>
        <v>0</v>
      </c>
      <c r="N62" s="114">
        <f>C62*12</f>
        <v>0</v>
      </c>
      <c r="O62" s="108" t="e">
        <f>M62/N62</f>
        <v>#DIV/0!</v>
      </c>
    </row>
    <row r="63" spans="1:15" x14ac:dyDescent="0.25">
      <c r="A63" s="38"/>
      <c r="B63" s="178" t="s">
        <v>203</v>
      </c>
      <c r="C63" s="38"/>
      <c r="D63" s="38"/>
      <c r="E63" s="38"/>
      <c r="F63" s="38"/>
      <c r="G63" s="38"/>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H64+'Apr 2024'!K64</f>
        <v>0</v>
      </c>
      <c r="L64" s="72">
        <f>I64+'Apr 2024'!L64</f>
        <v>0</v>
      </c>
      <c r="M64" s="72">
        <f>SUM(K64:L64)</f>
        <v>0</v>
      </c>
      <c r="N64" s="114">
        <f>C64*12</f>
        <v>0</v>
      </c>
      <c r="O64" s="108" t="e">
        <f>M64/N64</f>
        <v>#DIV/0!</v>
      </c>
    </row>
    <row r="65" spans="1:15" ht="26.4" x14ac:dyDescent="0.25">
      <c r="A65" s="37" t="s">
        <v>186</v>
      </c>
      <c r="B65" s="176" t="s">
        <v>205</v>
      </c>
      <c r="C65" s="175"/>
      <c r="D65" s="161"/>
      <c r="E65" s="161"/>
      <c r="F65" s="161"/>
      <c r="G65" s="161"/>
      <c r="H65" s="72">
        <f t="shared" si="17"/>
        <v>0</v>
      </c>
      <c r="I65" s="72">
        <f t="shared" si="17"/>
        <v>0</v>
      </c>
      <c r="J65" s="72">
        <f t="shared" si="18"/>
        <v>0</v>
      </c>
      <c r="K65" s="72">
        <f>H65+'Apr 2024'!K65</f>
        <v>0</v>
      </c>
      <c r="L65" s="72">
        <f>I65+'Apr 2024'!L65</f>
        <v>0</v>
      </c>
      <c r="M65" s="72">
        <f>SUM(K65:L65)</f>
        <v>0</v>
      </c>
      <c r="N65" s="114">
        <f>C65*12</f>
        <v>0</v>
      </c>
      <c r="O65" s="108" t="e">
        <f>M65/N65</f>
        <v>#DIV/0!</v>
      </c>
    </row>
    <row r="66" spans="1:15" ht="26.4" x14ac:dyDescent="0.25">
      <c r="A66" s="37" t="s">
        <v>187</v>
      </c>
      <c r="B66" s="176" t="s">
        <v>206</v>
      </c>
      <c r="C66" s="175"/>
      <c r="D66" s="161"/>
      <c r="E66" s="161"/>
      <c r="F66" s="161"/>
      <c r="G66" s="161"/>
      <c r="H66" s="72">
        <f t="shared" si="17"/>
        <v>0</v>
      </c>
      <c r="I66" s="72">
        <f t="shared" si="17"/>
        <v>0</v>
      </c>
      <c r="J66" s="72">
        <f t="shared" si="18"/>
        <v>0</v>
      </c>
      <c r="K66" s="72">
        <f>H66+'Apr 2024'!K66</f>
        <v>0</v>
      </c>
      <c r="L66" s="72">
        <f>I66+'Apr 2024'!L66</f>
        <v>0</v>
      </c>
      <c r="M66" s="72">
        <f>SUM(K66:L66)</f>
        <v>0</v>
      </c>
      <c r="N66" s="114">
        <f>C66*12</f>
        <v>0</v>
      </c>
      <c r="O66" s="108" t="e">
        <f>M66/N66</f>
        <v>#DIV/0!</v>
      </c>
    </row>
    <row r="67" spans="1:15" ht="26.4" x14ac:dyDescent="0.25">
      <c r="A67" s="37" t="s">
        <v>186</v>
      </c>
      <c r="B67" s="176" t="s">
        <v>207</v>
      </c>
      <c r="C67" s="175"/>
      <c r="D67" s="161"/>
      <c r="E67" s="161"/>
      <c r="F67" s="161"/>
      <c r="G67" s="161"/>
      <c r="H67" s="72">
        <f t="shared" si="17"/>
        <v>0</v>
      </c>
      <c r="I67" s="72">
        <f t="shared" si="17"/>
        <v>0</v>
      </c>
      <c r="J67" s="72">
        <f t="shared" si="18"/>
        <v>0</v>
      </c>
      <c r="K67" s="72">
        <f>H67+'Apr 2024'!K67</f>
        <v>0</v>
      </c>
      <c r="L67" s="72">
        <f>I67+'Apr 2024'!L67</f>
        <v>0</v>
      </c>
      <c r="M67" s="72">
        <f>SUM(K67:L67)</f>
        <v>0</v>
      </c>
      <c r="N67" s="114">
        <f>C67*12</f>
        <v>0</v>
      </c>
      <c r="O67" s="108" t="e">
        <f>M67/N67</f>
        <v>#DIV/0!</v>
      </c>
    </row>
    <row r="68" spans="1:15" ht="26.4" x14ac:dyDescent="0.25">
      <c r="A68" s="37" t="s">
        <v>187</v>
      </c>
      <c r="B68" s="176" t="s">
        <v>208</v>
      </c>
      <c r="C68" s="175"/>
      <c r="D68" s="161"/>
      <c r="E68" s="161"/>
      <c r="F68" s="161"/>
      <c r="G68" s="161"/>
      <c r="H68" s="72">
        <f t="shared" si="17"/>
        <v>0</v>
      </c>
      <c r="I68" s="72">
        <f t="shared" si="17"/>
        <v>0</v>
      </c>
      <c r="J68" s="72">
        <f t="shared" si="18"/>
        <v>0</v>
      </c>
      <c r="K68" s="72">
        <f>H68+'Apr 2024'!K68</f>
        <v>0</v>
      </c>
      <c r="L68" s="72">
        <f>I68+'Apr 2024'!L68</f>
        <v>0</v>
      </c>
      <c r="M68" s="72">
        <f>SUM(K68:L68)</f>
        <v>0</v>
      </c>
      <c r="N68" s="114">
        <f>C68*12</f>
        <v>0</v>
      </c>
      <c r="O68" s="108" t="e">
        <f>M68/N68</f>
        <v>#DIV/0!</v>
      </c>
    </row>
    <row r="69" spans="1:15" ht="15" thickBot="1" x14ac:dyDescent="0.35">
      <c r="A69" s="211" t="s">
        <v>87</v>
      </c>
      <c r="B69" s="212"/>
      <c r="C69" s="212"/>
      <c r="D69" s="51"/>
      <c r="E69" s="51"/>
      <c r="F69" s="51"/>
      <c r="G69" s="51"/>
      <c r="H69" s="51"/>
      <c r="I69" s="51"/>
      <c r="J69" s="51"/>
      <c r="K69" s="51"/>
      <c r="L69" s="51"/>
      <c r="M69" s="51"/>
      <c r="N69" s="51"/>
      <c r="O69" s="51"/>
    </row>
    <row r="70" spans="1:15" x14ac:dyDescent="0.3">
      <c r="A70" s="51"/>
      <c r="B70" s="56" t="s">
        <v>88</v>
      </c>
      <c r="C70" s="95" t="e">
        <f>J13/D12</f>
        <v>#DIV/0!</v>
      </c>
      <c r="D70" s="51"/>
      <c r="E70" s="51"/>
      <c r="F70" s="51"/>
      <c r="G70" s="51"/>
      <c r="H70" s="51"/>
      <c r="I70" s="51"/>
      <c r="J70" s="51"/>
      <c r="K70" s="51"/>
      <c r="L70" s="51"/>
      <c r="M70" s="51"/>
      <c r="N70" s="51"/>
      <c r="O70" s="51"/>
    </row>
    <row r="71" spans="1:15" x14ac:dyDescent="0.3">
      <c r="A71" s="51"/>
      <c r="B71" s="57" t="s">
        <v>160</v>
      </c>
      <c r="C71" s="96" t="e">
        <f>J21*100/J20</f>
        <v>#DIV/0!</v>
      </c>
      <c r="D71" s="51"/>
      <c r="E71" s="51"/>
      <c r="F71" s="51"/>
      <c r="G71" s="51"/>
      <c r="H71" s="51"/>
      <c r="I71" s="51"/>
      <c r="J71" s="51"/>
      <c r="K71" s="51"/>
      <c r="L71" s="51"/>
      <c r="M71" s="51"/>
      <c r="N71" s="51"/>
      <c r="O71" s="51"/>
    </row>
    <row r="72" spans="1:15" x14ac:dyDescent="0.3">
      <c r="A72" s="51"/>
      <c r="B72" s="57" t="s">
        <v>161</v>
      </c>
      <c r="C72" s="97" t="e">
        <f>J28*100/J27</f>
        <v>#DIV/0!</v>
      </c>
      <c r="D72" s="51"/>
      <c r="E72" s="51"/>
      <c r="F72" s="51"/>
      <c r="G72" s="51"/>
      <c r="H72" s="51"/>
      <c r="I72" s="51"/>
      <c r="J72" s="51"/>
      <c r="K72" s="51"/>
      <c r="L72" s="51"/>
      <c r="M72" s="51"/>
      <c r="N72" s="51"/>
      <c r="O72" s="51"/>
    </row>
    <row r="73" spans="1:15" ht="28.8" x14ac:dyDescent="0.3">
      <c r="A73" s="51"/>
      <c r="B73" s="57" t="s">
        <v>93</v>
      </c>
      <c r="C73" s="154" t="e">
        <f>(J33+J41)*100/J26</f>
        <v>#DIV/0!</v>
      </c>
      <c r="D73" s="51"/>
      <c r="E73" s="51"/>
      <c r="F73" s="51"/>
      <c r="G73" s="51"/>
      <c r="H73" s="51"/>
      <c r="I73" s="51"/>
      <c r="J73" s="51"/>
      <c r="K73" s="51"/>
      <c r="L73" s="51"/>
      <c r="M73" s="51"/>
      <c r="N73" s="51"/>
      <c r="O73" s="51"/>
    </row>
    <row r="74" spans="1:15" ht="29.4" thickBot="1" x14ac:dyDescent="0.35">
      <c r="A74" s="51"/>
      <c r="B74" s="58" t="s">
        <v>94</v>
      </c>
      <c r="C74" s="98" t="e">
        <f>(J34+J43)*100/J30</f>
        <v>#DIV/0!</v>
      </c>
      <c r="D74" s="51"/>
      <c r="E74" s="51"/>
      <c r="F74" s="51"/>
      <c r="G74" s="51"/>
      <c r="H74" s="51"/>
      <c r="I74" s="51"/>
      <c r="J74" s="51"/>
      <c r="K74" s="51"/>
      <c r="L74" s="51"/>
      <c r="M74" s="51"/>
      <c r="N74" s="51"/>
      <c r="O74" s="51"/>
    </row>
    <row r="75" spans="1:15" x14ac:dyDescent="0.3">
      <c r="A75" s="207" t="s">
        <v>13</v>
      </c>
      <c r="B75" s="208"/>
      <c r="C75" s="208"/>
      <c r="D75" s="207"/>
      <c r="E75" s="207"/>
      <c r="F75" s="207"/>
      <c r="G75" s="207"/>
      <c r="H75" s="207"/>
      <c r="I75" s="207"/>
      <c r="J75" s="207"/>
      <c r="K75" s="207"/>
      <c r="L75" s="207"/>
      <c r="M75" s="207"/>
      <c r="N75" s="207"/>
      <c r="O75" s="207"/>
    </row>
    <row r="76" spans="1:15" x14ac:dyDescent="0.3">
      <c r="A76" s="122"/>
      <c r="C76" s="122"/>
      <c r="D76" s="122"/>
      <c r="E76" s="122"/>
      <c r="F76" s="122"/>
      <c r="G76" s="122"/>
      <c r="H76" s="122"/>
      <c r="I76" s="122"/>
      <c r="J76" s="122"/>
      <c r="K76" s="122"/>
      <c r="L76" s="122"/>
      <c r="M76" s="122"/>
      <c r="N76" s="122"/>
      <c r="O76" s="122"/>
    </row>
    <row r="78" spans="1:15" s="125" customFormat="1" ht="15" thickBot="1" x14ac:dyDescent="0.35">
      <c r="A78" s="123" t="s">
        <v>14</v>
      </c>
      <c r="B78" s="122"/>
      <c r="C78" s="124"/>
    </row>
    <row r="79" spans="1:15" ht="31.8" thickBot="1" x14ac:dyDescent="0.35">
      <c r="B79" s="184" t="s">
        <v>26</v>
      </c>
      <c r="C79" s="185" t="s">
        <v>8</v>
      </c>
    </row>
    <row r="80" spans="1:15" ht="30.6" thickBot="1" x14ac:dyDescent="0.35">
      <c r="B80" s="188" t="s">
        <v>23</v>
      </c>
      <c r="C80" s="189"/>
    </row>
    <row r="81" spans="1:19" s="125" customFormat="1" ht="45" x14ac:dyDescent="0.3">
      <c r="A81" s="127"/>
      <c r="B81" s="190" t="s">
        <v>105</v>
      </c>
      <c r="C81" s="191"/>
      <c r="P81" s="120"/>
      <c r="Q81" s="120"/>
      <c r="R81" s="120"/>
      <c r="S81" s="120"/>
    </row>
    <row r="82" spans="1:19" ht="30" x14ac:dyDescent="0.3">
      <c r="A82" s="127"/>
      <c r="B82" s="192" t="s">
        <v>24</v>
      </c>
      <c r="C82" s="193"/>
    </row>
    <row r="83" spans="1:19" ht="30.6" thickBot="1" x14ac:dyDescent="0.35">
      <c r="A83" s="127"/>
      <c r="B83" s="194" t="s">
        <v>25</v>
      </c>
      <c r="C83" s="195"/>
    </row>
    <row r="84" spans="1:19" ht="29.4" thickBot="1" x14ac:dyDescent="0.35">
      <c r="A84" s="127"/>
      <c r="B84" s="187" t="s">
        <v>190</v>
      </c>
      <c r="C84" s="186"/>
    </row>
    <row r="85" spans="1:19" x14ac:dyDescent="0.3">
      <c r="A85" s="127"/>
    </row>
    <row r="86" spans="1:19" x14ac:dyDescent="0.3">
      <c r="A86" s="127"/>
    </row>
    <row r="87" spans="1:19" x14ac:dyDescent="0.3">
      <c r="A87" s="123" t="s">
        <v>15</v>
      </c>
      <c r="G87" s="128" t="s">
        <v>16</v>
      </c>
      <c r="H87" s="128"/>
    </row>
    <row r="88" spans="1:19" x14ac:dyDescent="0.3">
      <c r="A88" s="123"/>
      <c r="G88" s="128"/>
      <c r="H88" s="128"/>
    </row>
    <row r="89" spans="1:19" x14ac:dyDescent="0.3">
      <c r="A89" s="123" t="s">
        <v>17</v>
      </c>
      <c r="G89" s="128" t="s">
        <v>17</v>
      </c>
      <c r="H89" s="128"/>
    </row>
    <row r="90" spans="1:19" x14ac:dyDescent="0.3">
      <c r="A90" s="123" t="s">
        <v>18</v>
      </c>
      <c r="G90" s="128" t="s">
        <v>18</v>
      </c>
      <c r="H90" s="128"/>
    </row>
    <row r="91" spans="1:19" x14ac:dyDescent="0.3">
      <c r="A91" s="123" t="s">
        <v>19</v>
      </c>
      <c r="G91" s="128" t="s">
        <v>19</v>
      </c>
      <c r="H91" s="128"/>
    </row>
    <row r="92" spans="1:19" x14ac:dyDescent="0.3">
      <c r="A92" s="123" t="s">
        <v>20</v>
      </c>
      <c r="G92" s="128" t="s">
        <v>20</v>
      </c>
      <c r="H92" s="128"/>
    </row>
  </sheetData>
  <protectedRanges>
    <protectedRange sqref="D1:G3 D8:G11 H45:M45 D69:G1048576" name="Range1_2"/>
    <protectedRange sqref="D7:G7" name="Range1_1_2"/>
    <protectedRange sqref="D4:G4" name="Range1_1_2_2"/>
    <protectedRange sqref="C45" name="Range1_2_3"/>
    <protectedRange sqref="D12:G53 D55:G58 D60:G68" name="Range1_2_5"/>
    <protectedRange sqref="D54:E54" name="Range1_10_1"/>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H12:J12"/>
    <mergeCell ref="N10:N11"/>
    <mergeCell ref="A69:C69"/>
    <mergeCell ref="K12:M12"/>
    <mergeCell ref="A75:O75"/>
    <mergeCell ref="D12:G1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200</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H12+'May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H13+'May 24'!K13</f>
        <v>110</v>
      </c>
      <c r="L13" s="72">
        <f>I13+'May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H14+'May 24'!K14</f>
        <v>88</v>
      </c>
      <c r="L14" s="72">
        <f>I14+'May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H15+'May 24'!K15</f>
        <v>22</v>
      </c>
      <c r="L15" s="72">
        <f>I15+'May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H16+'May 24'!K16</f>
        <v>0</v>
      </c>
      <c r="L16" s="72">
        <f>I16+'May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H17+'May 24'!K17</f>
        <v>30</v>
      </c>
      <c r="L17" s="72">
        <f>I17+'May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H19+'May 24'!K19</f>
        <v>30</v>
      </c>
      <c r="L19" s="72">
        <f>I19+'May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H20+'May 24'!K20</f>
        <v>30</v>
      </c>
      <c r="L20" s="72">
        <f>I20+'May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H21+'May 24'!K21</f>
        <v>40</v>
      </c>
      <c r="L21" s="72">
        <f>I21+'May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H22+'May 24'!K22</f>
        <v>0</v>
      </c>
      <c r="L22" s="72">
        <f>I22+'May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H23+'May 24'!K23</f>
        <v>22</v>
      </c>
      <c r="L23" s="72">
        <f>I23+'May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H24+'May 24'!K24</f>
        <v>0</v>
      </c>
      <c r="L24" s="72">
        <f>I24+'May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H25+'May 24'!K25</f>
        <v>3</v>
      </c>
      <c r="L25" s="72">
        <f>I25+'May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H26+'May 24'!K26</f>
        <v>25</v>
      </c>
      <c r="L26" s="72">
        <f>I26+'May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H27+'May 24'!K27</f>
        <v>4</v>
      </c>
      <c r="L27" s="72">
        <f>I27+'May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H28+'May 24'!K28</f>
        <v>0</v>
      </c>
      <c r="L28" s="72">
        <f>I28+'May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H29+'May 24'!K29</f>
        <v>15</v>
      </c>
      <c r="L29" s="72">
        <f>I29+'May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H30+'May 24'!K30</f>
        <v>15</v>
      </c>
      <c r="L30" s="72">
        <f>I30+'May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H33+'May 24'!K33</f>
        <v>25</v>
      </c>
      <c r="L33" s="72">
        <f>I33+'May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H34+'May 24'!K34</f>
        <v>13</v>
      </c>
      <c r="L34" s="72">
        <f>I34+'May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H35+'May 24'!K35</f>
        <v>0</v>
      </c>
      <c r="L35" s="72">
        <f>I35+'May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H36+'May 24'!K36</f>
        <v>0</v>
      </c>
      <c r="L36" s="72">
        <f>I36+'May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H37+'May 24'!K37</f>
        <v>0</v>
      </c>
      <c r="L37" s="72">
        <f>I37+'May 24'!L37</f>
        <v>0</v>
      </c>
      <c r="M37" s="72">
        <f>SUM(K37:L37)</f>
        <v>0</v>
      </c>
      <c r="N37" s="114">
        <f t="shared" si="6"/>
        <v>0</v>
      </c>
      <c r="O37" s="108" t="e">
        <f t="shared" si="2"/>
        <v>#DIV/0!</v>
      </c>
    </row>
    <row r="38" spans="1:15" s="121" customFormat="1" x14ac:dyDescent="0.3">
      <c r="A38" s="89"/>
      <c r="B38" s="99" t="s">
        <v>158</v>
      </c>
      <c r="C38" s="102">
        <f t="shared" ref="C38" si="8">SUM(C33:C37)</f>
        <v>0</v>
      </c>
      <c r="D38" s="117">
        <f t="shared" ref="D38:M38" si="9">SUM(D33:D37)</f>
        <v>0</v>
      </c>
      <c r="E38" s="117">
        <f t="shared" si="9"/>
        <v>0</v>
      </c>
      <c r="F38" s="117">
        <f t="shared" si="9"/>
        <v>0</v>
      </c>
      <c r="G38" s="117">
        <f t="shared" si="9"/>
        <v>0</v>
      </c>
      <c r="H38" s="103">
        <f t="shared" si="9"/>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H40+'May 24'!K40</f>
        <v>0</v>
      </c>
      <c r="L40" s="72">
        <f>I40+'May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H41+'May 24'!K41</f>
        <v>2</v>
      </c>
      <c r="L41" s="72">
        <f>I41+'May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H42+'May 24'!K42</f>
        <v>3</v>
      </c>
      <c r="L42" s="72">
        <f>I42+'May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H43+'May 24'!K43</f>
        <v>0</v>
      </c>
      <c r="L43" s="72">
        <f>I43+'May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H44+'May 24'!K44</f>
        <v>0</v>
      </c>
      <c r="L44" s="72">
        <f>I44+'May 24'!L44</f>
        <v>0</v>
      </c>
      <c r="M44" s="72">
        <f>SUM(K44:L44)</f>
        <v>0</v>
      </c>
      <c r="N44" s="114">
        <f t="shared" si="6"/>
        <v>0</v>
      </c>
      <c r="O44" s="108"/>
    </row>
    <row r="45" spans="1:15" ht="28.8" x14ac:dyDescent="0.3">
      <c r="A45" s="37"/>
      <c r="B45" s="104" t="s">
        <v>181</v>
      </c>
      <c r="C45" s="135">
        <f t="shared" ref="C45" si="11">SUM(C41:C44)</f>
        <v>0</v>
      </c>
      <c r="D45" s="135">
        <f t="shared" ref="D45:M45" si="12">SUM(D41:D44)</f>
        <v>0</v>
      </c>
      <c r="E45" s="135">
        <f t="shared" si="12"/>
        <v>0</v>
      </c>
      <c r="F45" s="135">
        <f t="shared" si="12"/>
        <v>0</v>
      </c>
      <c r="G45" s="135">
        <f t="shared" si="12"/>
        <v>0</v>
      </c>
      <c r="H45" s="135">
        <f t="shared" si="12"/>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H48+'May 24'!K48</f>
        <v>0</v>
      </c>
      <c r="L48" s="72">
        <f>I48+'May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H49+'May 24'!K49</f>
        <v>0</v>
      </c>
      <c r="L49" s="72">
        <f>I49+'May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H50+'May 24'!K50</f>
        <v>0</v>
      </c>
      <c r="L50" s="72">
        <f>I50+'May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H51+'May 24'!K51</f>
        <v>0</v>
      </c>
      <c r="L51" s="72">
        <f>I51+'May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H52+'May 24'!K52</f>
        <v>0</v>
      </c>
      <c r="L52" s="72">
        <f>I52+'May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H54+'May 24'!K54</f>
        <v>0</v>
      </c>
      <c r="L54" s="72">
        <f>I54+'May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H55+'May 24'!K55</f>
        <v>0</v>
      </c>
      <c r="L55" s="72">
        <f>I55+'May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H56+'May 24'!K56</f>
        <v>0</v>
      </c>
      <c r="L56" s="72">
        <f>I56+'May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H57+'May 24'!K57</f>
        <v>8</v>
      </c>
      <c r="L57" s="72">
        <f>I57+'May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H59+'May 24'!K59</f>
        <v>0</v>
      </c>
      <c r="L59" s="72">
        <f>I59+'May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H60+'May 24'!K60</f>
        <v>0</v>
      </c>
      <c r="L60" s="72">
        <f>I60+'May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H61+'May 24'!K61</f>
        <v>0</v>
      </c>
      <c r="L61" s="72">
        <f>I61+'May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H62+'May 24'!K62</f>
        <v>0</v>
      </c>
      <c r="L62" s="72">
        <f>I62+'May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H64+'May 24'!K64</f>
        <v>0</v>
      </c>
      <c r="L64" s="72">
        <f>I64+'May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H65+'May 24'!K65</f>
        <v>0</v>
      </c>
      <c r="L65" s="72">
        <f>I65+'May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H66+'May 24'!K66</f>
        <v>0</v>
      </c>
      <c r="L66" s="72">
        <f>I66+'May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H67+'May 24'!K67</f>
        <v>0</v>
      </c>
      <c r="L67" s="72">
        <f>I67+'May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H68+'May 24'!K68</f>
        <v>0</v>
      </c>
      <c r="L68" s="72">
        <f>I68+'May 24'!L68</f>
        <v>0</v>
      </c>
      <c r="M68" s="72">
        <f>SUM(K68:L68)</f>
        <v>0</v>
      </c>
      <c r="N68" s="114">
        <f>C68*12</f>
        <v>0</v>
      </c>
      <c r="O68" s="108" t="e">
        <f>M68/N68</f>
        <v>#DIV/0!</v>
      </c>
    </row>
    <row r="69" spans="1:19" ht="15" thickBot="1" x14ac:dyDescent="0.35">
      <c r="A69" s="212"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8" t="s">
        <v>13</v>
      </c>
      <c r="B75" s="208"/>
      <c r="C75" s="208"/>
      <c r="D75" s="208"/>
      <c r="E75" s="208"/>
      <c r="F75" s="208"/>
      <c r="G75" s="208"/>
      <c r="H75" s="208"/>
      <c r="I75" s="208"/>
      <c r="J75" s="208"/>
      <c r="K75" s="208"/>
      <c r="L75" s="208"/>
      <c r="M75" s="208"/>
      <c r="N75" s="208"/>
      <c r="O75" s="208"/>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3"/>
    <protectedRange sqref="D58:G68" name="Range1_2_1_1"/>
    <protectedRange sqref="C45" name="Range1_2_4"/>
    <protectedRange sqref="D6:G6" name="Range1_1_2_3"/>
    <protectedRange sqref="D5:G5" name="Range1_1_3_4_1_1"/>
  </protectedRanges>
  <mergeCells count="20">
    <mergeCell ref="A1:Q1"/>
    <mergeCell ref="A2:Q2"/>
    <mergeCell ref="A4:B4"/>
    <mergeCell ref="C4:L4"/>
    <mergeCell ref="A5:B5"/>
    <mergeCell ref="C5:L5"/>
    <mergeCell ref="A69:C69"/>
    <mergeCell ref="A75:O75"/>
    <mergeCell ref="A6:B6"/>
    <mergeCell ref="C6:L6"/>
    <mergeCell ref="A7:B7"/>
    <mergeCell ref="C7:E7"/>
    <mergeCell ref="D12:G12"/>
    <mergeCell ref="H12:J12"/>
    <mergeCell ref="D10:E10"/>
    <mergeCell ref="F10:G10"/>
    <mergeCell ref="H10:J10"/>
    <mergeCell ref="K10:M10"/>
    <mergeCell ref="K12:M12"/>
    <mergeCell ref="N10:N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199</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H12+'June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H13+'June 24'!K13</f>
        <v>110</v>
      </c>
      <c r="L13" s="72">
        <f>I13+'June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H14+'June 24'!K14</f>
        <v>88</v>
      </c>
      <c r="L14" s="72">
        <f>I14+'June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H15+'June 24'!K15</f>
        <v>22</v>
      </c>
      <c r="L15" s="72">
        <f>I15+'June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H16+'June 24'!K16</f>
        <v>0</v>
      </c>
      <c r="L16" s="72">
        <f>I16+'June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H17+'June 24'!K17</f>
        <v>30</v>
      </c>
      <c r="L17" s="72">
        <f>I17+'June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H19+'June 24'!K19</f>
        <v>30</v>
      </c>
      <c r="L19" s="72">
        <f>I19+'June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H20+'June 24'!K20</f>
        <v>30</v>
      </c>
      <c r="L20" s="72">
        <f>I20+'June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H21+'June 24'!K21</f>
        <v>40</v>
      </c>
      <c r="L21" s="72">
        <f>I21+'June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H22+'June 24'!K22</f>
        <v>0</v>
      </c>
      <c r="L22" s="72">
        <f>I22+'June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H23+'June 24'!K23</f>
        <v>22</v>
      </c>
      <c r="L23" s="72">
        <f>I23+'June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H24+'June 24'!K24</f>
        <v>0</v>
      </c>
      <c r="L24" s="72">
        <f>I24+'June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H25+'June 24'!K25</f>
        <v>3</v>
      </c>
      <c r="L25" s="72">
        <f>I25+'June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H26+'June 24'!K26</f>
        <v>25</v>
      </c>
      <c r="L26" s="72">
        <f>I26+'June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H27+'June 24'!K27</f>
        <v>4</v>
      </c>
      <c r="L27" s="72">
        <f>I27+'June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H28+'June 24'!K28</f>
        <v>0</v>
      </c>
      <c r="L28" s="72">
        <f>I28+'June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H29+'June 24'!K29</f>
        <v>15</v>
      </c>
      <c r="L29" s="72">
        <f>I29+'June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H30+'June 24'!K30</f>
        <v>15</v>
      </c>
      <c r="L30" s="72">
        <f>I30+'June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H33+'June 24'!K33</f>
        <v>25</v>
      </c>
      <c r="L33" s="72">
        <f>I33+'June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H34+'June 24'!K34</f>
        <v>13</v>
      </c>
      <c r="L34" s="72">
        <f>I34+'June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H35+'June 24'!K35</f>
        <v>0</v>
      </c>
      <c r="L35" s="72">
        <f>I35+'June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H36+'June 24'!K36</f>
        <v>0</v>
      </c>
      <c r="L36" s="72">
        <f>I36+'June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H37+'June 24'!K37</f>
        <v>0</v>
      </c>
      <c r="L37" s="72">
        <f>I37+'June 24'!L37</f>
        <v>0</v>
      </c>
      <c r="M37" s="72">
        <f>SUM(K37:L37)</f>
        <v>0</v>
      </c>
      <c r="N37" s="114">
        <f t="shared" si="6"/>
        <v>0</v>
      </c>
      <c r="O37" s="108" t="e">
        <f t="shared" si="2"/>
        <v>#DIV/0!</v>
      </c>
    </row>
    <row r="38" spans="1:15" s="121" customFormat="1" x14ac:dyDescent="0.3">
      <c r="A38" s="89"/>
      <c r="B38" s="99" t="s">
        <v>158</v>
      </c>
      <c r="C38" s="102">
        <f t="shared" ref="C38" si="8">SUM(C33:C37)</f>
        <v>0</v>
      </c>
      <c r="D38" s="117">
        <f t="shared" ref="D38:M38" si="9">SUM(D33:D37)</f>
        <v>0</v>
      </c>
      <c r="E38" s="117">
        <f t="shared" si="9"/>
        <v>0</v>
      </c>
      <c r="F38" s="117">
        <f t="shared" si="9"/>
        <v>0</v>
      </c>
      <c r="G38" s="117">
        <f t="shared" si="9"/>
        <v>0</v>
      </c>
      <c r="H38" s="103">
        <f t="shared" si="9"/>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H40+'June 24'!K40</f>
        <v>0</v>
      </c>
      <c r="L40" s="72">
        <f>I40+'June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H41+'June 24'!K41</f>
        <v>2</v>
      </c>
      <c r="L41" s="72">
        <f>I41+'June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H42+'June 24'!K42</f>
        <v>3</v>
      </c>
      <c r="L42" s="72">
        <f>I42+'June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H43+'June 24'!K43</f>
        <v>0</v>
      </c>
      <c r="L43" s="72">
        <f>I43+'June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H44+'June 24'!K44</f>
        <v>0</v>
      </c>
      <c r="L44" s="72">
        <f>I44+'June 24'!L44</f>
        <v>0</v>
      </c>
      <c r="M44" s="72">
        <f>SUM(K44:L44)</f>
        <v>0</v>
      </c>
      <c r="N44" s="114">
        <f t="shared" si="6"/>
        <v>0</v>
      </c>
      <c r="O44" s="108"/>
    </row>
    <row r="45" spans="1:15" ht="28.8" x14ac:dyDescent="0.3">
      <c r="A45" s="37"/>
      <c r="B45" s="104" t="s">
        <v>181</v>
      </c>
      <c r="C45" s="135">
        <f t="shared" ref="C45" si="11">SUM(C41:C44)</f>
        <v>0</v>
      </c>
      <c r="D45" s="135">
        <f t="shared" ref="D45:M45" si="12">SUM(D41:D44)</f>
        <v>0</v>
      </c>
      <c r="E45" s="135">
        <f t="shared" si="12"/>
        <v>0</v>
      </c>
      <c r="F45" s="135">
        <f t="shared" si="12"/>
        <v>0</v>
      </c>
      <c r="G45" s="135">
        <f t="shared" si="12"/>
        <v>0</v>
      </c>
      <c r="H45" s="135">
        <f t="shared" si="12"/>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H48+'June 24'!K48</f>
        <v>0</v>
      </c>
      <c r="L48" s="72">
        <f>I48+'June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H49+'June 24'!K49</f>
        <v>0</v>
      </c>
      <c r="L49" s="72">
        <f>I49+'June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H50+'June 24'!K50</f>
        <v>0</v>
      </c>
      <c r="L50" s="72">
        <f>I50+'June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H51+'June 24'!K51</f>
        <v>0</v>
      </c>
      <c r="L51" s="72">
        <f>I51+'June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H52+'June 24'!K52</f>
        <v>0</v>
      </c>
      <c r="L52" s="72">
        <f>I52+'June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H54+'June 24'!K54</f>
        <v>0</v>
      </c>
      <c r="L54" s="72">
        <f>I54+'June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H55+'June 24'!K55</f>
        <v>0</v>
      </c>
      <c r="L55" s="72">
        <f>I55+'June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H56+'June 24'!K56</f>
        <v>0</v>
      </c>
      <c r="L56" s="72">
        <f>I56+'June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H57+'June 24'!K57</f>
        <v>8</v>
      </c>
      <c r="L57" s="72">
        <f>I57+'June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H59+'June 24'!K59</f>
        <v>0</v>
      </c>
      <c r="L59" s="72">
        <f>I59+'June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H60+'June 24'!K60</f>
        <v>0</v>
      </c>
      <c r="L60" s="72">
        <f>I60+'June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H61+'June 24'!K61</f>
        <v>0</v>
      </c>
      <c r="L61" s="72">
        <f>I61+'June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H62+'June 24'!K62</f>
        <v>0</v>
      </c>
      <c r="L62" s="72">
        <f>I62+'June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H64+'June 24'!K64</f>
        <v>0</v>
      </c>
      <c r="L64" s="72">
        <f>I64+'June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H65+'June 24'!K65</f>
        <v>0</v>
      </c>
      <c r="L65" s="72">
        <f>I65+'June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H66+'June 24'!K66</f>
        <v>0</v>
      </c>
      <c r="L66" s="72">
        <f>I66+'June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H67+'June 24'!K67</f>
        <v>0</v>
      </c>
      <c r="L67" s="72">
        <f>I67+'June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H68+'June 24'!K68</f>
        <v>0</v>
      </c>
      <c r="L68" s="72">
        <f>I68+'June 24'!L68</f>
        <v>0</v>
      </c>
      <c r="M68" s="72">
        <f>SUM(K68:L68)</f>
        <v>0</v>
      </c>
      <c r="N68" s="114">
        <f>C68*12</f>
        <v>0</v>
      </c>
      <c r="O68" s="108" t="e">
        <f>M68/N68</f>
        <v>#DIV/0!</v>
      </c>
    </row>
    <row r="69" spans="1:19" ht="15" thickBot="1" x14ac:dyDescent="0.35">
      <c r="A69" s="212"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8" t="s">
        <v>13</v>
      </c>
      <c r="B75" s="208"/>
      <c r="C75" s="208"/>
      <c r="D75" s="208"/>
      <c r="E75" s="208"/>
      <c r="F75" s="208"/>
      <c r="G75" s="208"/>
      <c r="H75" s="208"/>
      <c r="I75" s="208"/>
      <c r="J75" s="208"/>
      <c r="K75" s="208"/>
      <c r="L75" s="208"/>
      <c r="M75" s="208"/>
      <c r="N75" s="208"/>
      <c r="O75" s="208"/>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4"/>
    <protectedRange sqref="D58:G68" name="Range1_2_1_2"/>
    <protectedRange sqref="C45" name="Range1_2_3"/>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N10:N11"/>
    <mergeCell ref="K12:M12"/>
    <mergeCell ref="D12:G12"/>
    <mergeCell ref="H12:J1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T92"/>
  <sheetViews>
    <sheetView zoomScale="85" zoomScaleNormal="85"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198</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H12+'July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H13+'July 24'!K13</f>
        <v>110</v>
      </c>
      <c r="L13" s="72">
        <f>I13+'July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H14+'July 24'!K14</f>
        <v>88</v>
      </c>
      <c r="L14" s="72">
        <f>I14+'July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H15+'July 24'!K15</f>
        <v>22</v>
      </c>
      <c r="L15" s="72">
        <f>I15+'July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H16+'July 24'!K16</f>
        <v>0</v>
      </c>
      <c r="L16" s="72">
        <f>I16+'July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H17+'July 24'!K17</f>
        <v>30</v>
      </c>
      <c r="L17" s="72">
        <f>I17+'July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H19+'July 24'!K19</f>
        <v>30</v>
      </c>
      <c r="L19" s="72">
        <f>I19+'July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H20+'July 24'!K20</f>
        <v>30</v>
      </c>
      <c r="L20" s="72">
        <f>I20+'July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H21+'July 24'!K21</f>
        <v>40</v>
      </c>
      <c r="L21" s="72">
        <f>I21+'July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H22+'July 24'!K22</f>
        <v>0</v>
      </c>
      <c r="L22" s="72">
        <f>I22+'July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H23+'July 24'!K23</f>
        <v>22</v>
      </c>
      <c r="L23" s="72">
        <f>I23+'July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H24+'July 24'!K24</f>
        <v>0</v>
      </c>
      <c r="L24" s="72">
        <f>I24+'July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H25+'July 24'!K25</f>
        <v>3</v>
      </c>
      <c r="L25" s="72">
        <f>I25+'July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H26+'July 24'!K26</f>
        <v>25</v>
      </c>
      <c r="L26" s="72">
        <f>I26+'July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H27+'July 24'!K27</f>
        <v>4</v>
      </c>
      <c r="L27" s="72">
        <f>I27+'July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H28+'July 24'!K28</f>
        <v>0</v>
      </c>
      <c r="L28" s="72">
        <f>I28+'July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H29+'July 24'!K29</f>
        <v>15</v>
      </c>
      <c r="L29" s="72">
        <f>I29+'July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H30+'July 24'!K30</f>
        <v>15</v>
      </c>
      <c r="L30" s="72">
        <f>I30+'July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H33+'July 24'!K33</f>
        <v>25</v>
      </c>
      <c r="L33" s="72">
        <f>I33+'July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H34+'July 24'!K34</f>
        <v>13</v>
      </c>
      <c r="L34" s="72">
        <f>I34+'July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H35+'July 24'!K35</f>
        <v>0</v>
      </c>
      <c r="L35" s="72">
        <f>I35+'July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H36+'July 24'!K36</f>
        <v>0</v>
      </c>
      <c r="L36" s="72">
        <f>I36+'July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H37+'July 24'!K37</f>
        <v>0</v>
      </c>
      <c r="L37" s="72">
        <f>I37+'July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H40+'July 24'!K40</f>
        <v>0</v>
      </c>
      <c r="L40" s="72">
        <f>I40+'July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H41+'July 24'!K41</f>
        <v>2</v>
      </c>
      <c r="L41" s="72">
        <f>I41+'July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H42+'July 24'!K42</f>
        <v>3</v>
      </c>
      <c r="L42" s="72">
        <f>I42+'July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H43+'July 24'!K43</f>
        <v>0</v>
      </c>
      <c r="L43" s="72">
        <f>I43+'July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H44+'July 24'!K44</f>
        <v>0</v>
      </c>
      <c r="L44" s="72">
        <f>I44+'July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H48+'July 24'!K48</f>
        <v>0</v>
      </c>
      <c r="L48" s="72">
        <f>I48+'July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H49+'July 24'!K49</f>
        <v>0</v>
      </c>
      <c r="L49" s="72">
        <f>I49+'July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H50+'July 24'!K50</f>
        <v>0</v>
      </c>
      <c r="L50" s="72">
        <f>I50+'July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H51+'July 24'!K51</f>
        <v>0</v>
      </c>
      <c r="L51" s="72">
        <f>I51+'July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H52+'July 24'!K52</f>
        <v>0</v>
      </c>
      <c r="L52" s="72">
        <f>I52+'July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H54+'July 24'!K54</f>
        <v>0</v>
      </c>
      <c r="L54" s="72">
        <f>I54+'July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H55+'July 24'!K55</f>
        <v>0</v>
      </c>
      <c r="L55" s="72">
        <f>I55+'July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H56+'July 24'!K56</f>
        <v>0</v>
      </c>
      <c r="L56" s="72">
        <f>I56+'July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H57+'July 24'!K57</f>
        <v>8</v>
      </c>
      <c r="L57" s="72">
        <f>I57+'July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H59+'July 24'!K59</f>
        <v>0</v>
      </c>
      <c r="L59" s="72">
        <f>I59+'July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H60+'July 24'!K60</f>
        <v>0</v>
      </c>
      <c r="L60" s="72">
        <f>I60+'July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H61+'July 24'!K61</f>
        <v>0</v>
      </c>
      <c r="L61" s="72">
        <f>I61+'July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H62+'July 24'!K62</f>
        <v>0</v>
      </c>
      <c r="L62" s="72">
        <f>I62+'July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H64+'July 24'!K64</f>
        <v>0</v>
      </c>
      <c r="L64" s="72">
        <f>I64+'July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H65+'July 24'!K65</f>
        <v>0</v>
      </c>
      <c r="L65" s="72">
        <f>I65+'July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H66+'July 24'!K66</f>
        <v>0</v>
      </c>
      <c r="L66" s="72">
        <f>I66+'July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H67+'July 24'!K67</f>
        <v>0</v>
      </c>
      <c r="L67" s="72">
        <f>I67+'July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H68+'July 24'!K68</f>
        <v>0</v>
      </c>
      <c r="L68" s="72">
        <f>I68+'July 24'!L68</f>
        <v>0</v>
      </c>
      <c r="M68" s="72">
        <f>SUM(K68:L68)</f>
        <v>0</v>
      </c>
      <c r="N68" s="114">
        <f>C68*12</f>
        <v>0</v>
      </c>
      <c r="O68" s="108" t="e">
        <f>M68/N68</f>
        <v>#DIV/0!</v>
      </c>
    </row>
    <row r="69" spans="1:19" ht="15" thickBot="1" x14ac:dyDescent="0.35">
      <c r="A69" s="212"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8" t="s">
        <v>13</v>
      </c>
      <c r="B75" s="208"/>
      <c r="C75" s="208"/>
      <c r="D75" s="208"/>
      <c r="E75" s="208"/>
      <c r="F75" s="208"/>
      <c r="G75" s="208"/>
      <c r="H75" s="208"/>
      <c r="I75" s="208"/>
      <c r="J75" s="208"/>
      <c r="K75" s="208"/>
      <c r="L75" s="208"/>
      <c r="M75" s="208"/>
      <c r="N75" s="208"/>
      <c r="O75" s="208"/>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3"/>
    <protectedRange sqref="D58:G68" name="Range1_2_1_1"/>
    <protectedRange sqref="C45" name="Range1_2_4"/>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N10:N11"/>
    <mergeCell ref="K12:M12"/>
    <mergeCell ref="D12:G12"/>
    <mergeCell ref="H12:J12"/>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197</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H12+'Aug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H13+'Aug 24'!K13</f>
        <v>110</v>
      </c>
      <c r="L13" s="72">
        <f>I13+'Aug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H14+'Aug 24'!K14</f>
        <v>88</v>
      </c>
      <c r="L14" s="72">
        <f>I14+'Aug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H15+'Aug 24'!K15</f>
        <v>22</v>
      </c>
      <c r="L15" s="72">
        <f>I15+'Aug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H16+'Aug 24'!K16</f>
        <v>0</v>
      </c>
      <c r="L16" s="72">
        <f>I16+'Aug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H17+'Aug 24'!K17</f>
        <v>30</v>
      </c>
      <c r="L17" s="72">
        <f>I17+'Aug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H19+'Aug 24'!K19</f>
        <v>30</v>
      </c>
      <c r="L19" s="72">
        <f>I19+'Aug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H20+'Aug 24'!K20</f>
        <v>30</v>
      </c>
      <c r="L20" s="72">
        <f>I20+'Aug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H21+'Aug 24'!K21</f>
        <v>40</v>
      </c>
      <c r="L21" s="72">
        <f>I21+'Aug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H22+'Aug 24'!K22</f>
        <v>0</v>
      </c>
      <c r="L22" s="72">
        <f>I22+'Aug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H23+'Aug 24'!K23</f>
        <v>22</v>
      </c>
      <c r="L23" s="72">
        <f>I23+'Aug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H24+'Aug 24'!K24</f>
        <v>0</v>
      </c>
      <c r="L24" s="72">
        <f>I24+'Aug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H25+'Aug 24'!K25</f>
        <v>3</v>
      </c>
      <c r="L25" s="72">
        <f>I25+'Aug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H26+'Aug 24'!K26</f>
        <v>25</v>
      </c>
      <c r="L26" s="72">
        <f>I26+'Aug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H27+'Aug 24'!K27</f>
        <v>4</v>
      </c>
      <c r="L27" s="72">
        <f>I27+'Aug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H28+'Aug 24'!K28</f>
        <v>0</v>
      </c>
      <c r="L28" s="72">
        <f>I28+'Aug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H29+'Aug 24'!K29</f>
        <v>15</v>
      </c>
      <c r="L29" s="72">
        <f>I29+'Aug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H30+'Aug 24'!K30</f>
        <v>15</v>
      </c>
      <c r="L30" s="72">
        <f>I30+'Aug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H33+'Aug 24'!K33</f>
        <v>25</v>
      </c>
      <c r="L33" s="72">
        <f>I33+'Aug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H34+'Aug 24'!K34</f>
        <v>13</v>
      </c>
      <c r="L34" s="72">
        <f>I34+'Aug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H35+'Aug 24'!K35</f>
        <v>0</v>
      </c>
      <c r="L35" s="72">
        <f>I35+'Aug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H36+'Aug 24'!K36</f>
        <v>0</v>
      </c>
      <c r="L36" s="72">
        <f>I36+'Aug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H37+'Aug 24'!K37</f>
        <v>0</v>
      </c>
      <c r="L37" s="72">
        <f>I37+'Aug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H40+'Aug 24'!K40</f>
        <v>0</v>
      </c>
      <c r="L40" s="72">
        <f>I40+'Aug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H41+'Aug 24'!K41</f>
        <v>2</v>
      </c>
      <c r="L41" s="72">
        <f>I41+'Aug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H42+'Aug 24'!K42</f>
        <v>3</v>
      </c>
      <c r="L42" s="72">
        <f>I42+'Aug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H43+'Aug 24'!K43</f>
        <v>0</v>
      </c>
      <c r="L43" s="72">
        <f>I43+'Aug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H44+'Aug 24'!K44</f>
        <v>0</v>
      </c>
      <c r="L44" s="72">
        <f>I44+'Aug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H48+'Aug 24'!K48</f>
        <v>0</v>
      </c>
      <c r="L48" s="72">
        <f>I48+'Aug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H49+'Aug 24'!K49</f>
        <v>0</v>
      </c>
      <c r="L49" s="72">
        <f>I49+'Aug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H50+'Aug 24'!K50</f>
        <v>0</v>
      </c>
      <c r="L50" s="72">
        <f>I50+'Aug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H51+'Aug 24'!K51</f>
        <v>0</v>
      </c>
      <c r="L51" s="72">
        <f>I51+'Aug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H52+'Aug 24'!K52</f>
        <v>0</v>
      </c>
      <c r="L52" s="72">
        <f>I52+'Aug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H54+'Aug 24'!K54</f>
        <v>0</v>
      </c>
      <c r="L54" s="72">
        <f>I54+'Aug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H55+'Aug 24'!K55</f>
        <v>0</v>
      </c>
      <c r="L55" s="72">
        <f>I55+'Aug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H56+'Aug 24'!K56</f>
        <v>0</v>
      </c>
      <c r="L56" s="72">
        <f>I56+'Aug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H57+'Aug 24'!K57</f>
        <v>8</v>
      </c>
      <c r="L57" s="72">
        <f>I57+'Aug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H59+'Aug 24'!K59</f>
        <v>0</v>
      </c>
      <c r="L59" s="72">
        <f>I59+'Aug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H60+'Aug 24'!K60</f>
        <v>0</v>
      </c>
      <c r="L60" s="72">
        <f>I60+'Aug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H61+'Aug 24'!K61</f>
        <v>0</v>
      </c>
      <c r="L61" s="72">
        <f>I61+'Aug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H62+'Aug 24'!K62</f>
        <v>0</v>
      </c>
      <c r="L62" s="72">
        <f>I62+'Aug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H64+'Aug 24'!K64</f>
        <v>0</v>
      </c>
      <c r="L64" s="72">
        <f>I64+'Aug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H65+'Aug 24'!K65</f>
        <v>0</v>
      </c>
      <c r="L65" s="72">
        <f>I65+'Aug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H66+'Aug 24'!K66</f>
        <v>0</v>
      </c>
      <c r="L66" s="72">
        <f>I66+'Aug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H67+'Aug 24'!K67</f>
        <v>0</v>
      </c>
      <c r="L67" s="72">
        <f>I67+'Aug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H68+'Aug 24'!K68</f>
        <v>0</v>
      </c>
      <c r="L68" s="72">
        <f>I68+'Aug 24'!L68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3"/>
    <protectedRange sqref="D58:G68" name="Range1_2_1_1"/>
    <protectedRange sqref="C45" name="Range1_2_4"/>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H12:J12"/>
    <mergeCell ref="N10:N11"/>
    <mergeCell ref="K12:M12"/>
    <mergeCell ref="D12:G1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196</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H12+'Sept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H13+'Sept 24'!K13</f>
        <v>110</v>
      </c>
      <c r="L13" s="72">
        <f>I13+'Sept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H14+'Sept 24'!K14</f>
        <v>88</v>
      </c>
      <c r="L14" s="72">
        <f>I14+'Sept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H15+'Sept 24'!K15</f>
        <v>22</v>
      </c>
      <c r="L15" s="72">
        <f>I15+'Sept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H16+'Sept 24'!K16</f>
        <v>0</v>
      </c>
      <c r="L16" s="72">
        <f>I16+'Sept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H17+'Sept 24'!K17</f>
        <v>30</v>
      </c>
      <c r="L17" s="72">
        <f>I17+'Sept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H19+'Sept 24'!K19</f>
        <v>30</v>
      </c>
      <c r="L19" s="72">
        <f>I19+'Sept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H20+'Sept 24'!K20</f>
        <v>30</v>
      </c>
      <c r="L20" s="72">
        <f>I20+'Sept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H21+'Sept 24'!K21</f>
        <v>40</v>
      </c>
      <c r="L21" s="72">
        <f>I21+'Sept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H22+'Sept 24'!K22</f>
        <v>0</v>
      </c>
      <c r="L22" s="72">
        <f>I22+'Sept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H23+'Sept 24'!K23</f>
        <v>22</v>
      </c>
      <c r="L23" s="72">
        <f>I23+'Sept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H24+'Sept 24'!K24</f>
        <v>0</v>
      </c>
      <c r="L24" s="72">
        <f>I24+'Sept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H25+'Sept 24'!K25</f>
        <v>3</v>
      </c>
      <c r="L25" s="72">
        <f>I25+'Sept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H26+'Sept 24'!K26</f>
        <v>25</v>
      </c>
      <c r="L26" s="72">
        <f>I26+'Sept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H27+'Sept 24'!K27</f>
        <v>4</v>
      </c>
      <c r="L27" s="72">
        <f>I27+'Sept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H28+'Sept 24'!K28</f>
        <v>0</v>
      </c>
      <c r="L28" s="72">
        <f>I28+'Sept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H29+'Sept 24'!K29</f>
        <v>15</v>
      </c>
      <c r="L29" s="72">
        <f>I29+'Sept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H30+'Sept 24'!K30</f>
        <v>15</v>
      </c>
      <c r="L30" s="72">
        <f>I30+'Sept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H33+'Sept 24'!K33</f>
        <v>25</v>
      </c>
      <c r="L33" s="72">
        <f>I33+'Sept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H34+'Sept 24'!K34</f>
        <v>13</v>
      </c>
      <c r="L34" s="72">
        <f>I34+'Sept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H35+'Sept 24'!K35</f>
        <v>0</v>
      </c>
      <c r="L35" s="72">
        <f>I35+'Sept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H36+'Sept 24'!K36</f>
        <v>0</v>
      </c>
      <c r="L36" s="72">
        <f>I36+'Sept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H37+'Sept 24'!K37</f>
        <v>0</v>
      </c>
      <c r="L37" s="72">
        <f>I37+'Sept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H40+'Sept 24'!K40</f>
        <v>0</v>
      </c>
      <c r="L40" s="72">
        <f>I40+'Sept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H41+'Sept 24'!K41</f>
        <v>2</v>
      </c>
      <c r="L41" s="72">
        <f>I41+'Sept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H42+'Sept 24'!K42</f>
        <v>3</v>
      </c>
      <c r="L42" s="72">
        <f>I42+'Sept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H43+'Sept 24'!K43</f>
        <v>0</v>
      </c>
      <c r="L43" s="72">
        <f>I43+'Sept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H44+'Sept 24'!K44</f>
        <v>0</v>
      </c>
      <c r="L44" s="72">
        <f>I44+'Sept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H48+'Sept 24'!K48</f>
        <v>0</v>
      </c>
      <c r="L48" s="72">
        <f>I48+'Sept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H49+'Sept 24'!K49</f>
        <v>0</v>
      </c>
      <c r="L49" s="72">
        <f>I49+'Sept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H50+'Sept 24'!K50</f>
        <v>0</v>
      </c>
      <c r="L50" s="72">
        <f>I50+'Sept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H51+'Sept 24'!K51</f>
        <v>0</v>
      </c>
      <c r="L51" s="72">
        <f>I51+'Sept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H52+'Sept 24'!K52</f>
        <v>0</v>
      </c>
      <c r="L52" s="72">
        <f>I52+'Sept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H54+'Sept 24'!K54</f>
        <v>0</v>
      </c>
      <c r="L54" s="72">
        <f>I54+'Sept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H55+'Sept 24'!K55</f>
        <v>0</v>
      </c>
      <c r="L55" s="72">
        <f>I55+'Sept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H56+'Sept 24'!K56</f>
        <v>0</v>
      </c>
      <c r="L56" s="72">
        <f>I56+'Sept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H57+'Sept 24'!K57</f>
        <v>8</v>
      </c>
      <c r="L57" s="72">
        <f>I57+'Sept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H59+'Sept 24'!K59</f>
        <v>0</v>
      </c>
      <c r="L59" s="72">
        <f>I59+'Sept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H60+'Sept 24'!K60</f>
        <v>0</v>
      </c>
      <c r="L60" s="72">
        <f>I60+'Sept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H61+'Sept 24'!K61</f>
        <v>0</v>
      </c>
      <c r="L61" s="72">
        <f>I61+'Sept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H62+'Sept 24'!K62</f>
        <v>0</v>
      </c>
      <c r="L62" s="72">
        <f>I62+'Sept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H64+'Sept 24'!K64</f>
        <v>0</v>
      </c>
      <c r="L64" s="72">
        <f>I64+'Sept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H65+'Sept 24'!K65</f>
        <v>0</v>
      </c>
      <c r="L65" s="72">
        <f>I65+'Sept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H66+'Sept 24'!K66</f>
        <v>0</v>
      </c>
      <c r="L66" s="72">
        <f>I66+'Sept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H67+'Sept 24'!K67</f>
        <v>0</v>
      </c>
      <c r="L67" s="72">
        <f>I67+'Sept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H68+'Sept 24'!K68</f>
        <v>0</v>
      </c>
      <c r="L68" s="72">
        <f>I68+'Sept 24'!L68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3"/>
    <protectedRange sqref="D58:G68" name="Range1_2_1_1"/>
    <protectedRange sqref="C45" name="Range1_2_4"/>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H12:J12"/>
    <mergeCell ref="N10:N11"/>
    <mergeCell ref="K12:M12"/>
    <mergeCell ref="D12:G1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92"/>
  <sheetViews>
    <sheetView workbookViewId="0">
      <selection activeCell="C5" sqref="C5:L5"/>
    </sheetView>
  </sheetViews>
  <sheetFormatPr defaultColWidth="8.88671875" defaultRowHeight="14.4" x14ac:dyDescent="0.3"/>
  <cols>
    <col min="1" max="1" width="8.88671875" style="126"/>
    <col min="2" max="2" width="32.6640625" style="122" customWidth="1"/>
    <col min="3" max="3" width="12.44140625" style="124" customWidth="1"/>
    <col min="4" max="4" width="10.44140625" style="125" customWidth="1"/>
    <col min="5" max="5" width="9.88671875" style="125" customWidth="1"/>
    <col min="6" max="6" width="8.109375" style="125" customWidth="1"/>
    <col min="7" max="7" width="9" style="125" customWidth="1"/>
    <col min="8" max="8" width="9.44140625" style="125" customWidth="1"/>
    <col min="9" max="10" width="10.44140625" style="125" customWidth="1"/>
    <col min="11" max="11" width="9.88671875" style="125" customWidth="1"/>
    <col min="12" max="13" width="9.5546875" style="125" customWidth="1"/>
    <col min="14" max="14" width="10.33203125" style="125" customWidth="1"/>
    <col min="15" max="15" width="16.6640625" style="125" customWidth="1"/>
    <col min="16" max="16" width="9.33203125" style="120" customWidth="1"/>
    <col min="17" max="17" width="3.109375" style="120" customWidth="1"/>
    <col min="18" max="21" width="8.88671875" style="120"/>
    <col min="22" max="22" width="15.6640625" style="120" customWidth="1"/>
    <col min="23" max="264" width="8.88671875" style="120"/>
    <col min="265" max="265" width="31.5546875" style="120" customWidth="1"/>
    <col min="266" max="266" width="17.6640625" style="120" customWidth="1"/>
    <col min="267" max="269" width="15.109375" style="120" customWidth="1"/>
    <col min="270" max="270" width="13.5546875" style="120" customWidth="1"/>
    <col min="271" max="271" width="16.6640625" style="120" customWidth="1"/>
    <col min="272" max="520" width="8.88671875" style="120"/>
    <col min="521" max="521" width="31.5546875" style="120" customWidth="1"/>
    <col min="522" max="522" width="17.6640625" style="120" customWidth="1"/>
    <col min="523" max="525" width="15.109375" style="120" customWidth="1"/>
    <col min="526" max="526" width="13.5546875" style="120" customWidth="1"/>
    <col min="527" max="527" width="16.6640625" style="120" customWidth="1"/>
    <col min="528" max="776" width="8.88671875" style="120"/>
    <col min="777" max="777" width="31.5546875" style="120" customWidth="1"/>
    <col min="778" max="778" width="17.6640625" style="120" customWidth="1"/>
    <col min="779" max="781" width="15.109375" style="120" customWidth="1"/>
    <col min="782" max="782" width="13.5546875" style="120" customWidth="1"/>
    <col min="783" max="783" width="16.6640625" style="120" customWidth="1"/>
    <col min="784" max="1032" width="8.88671875" style="120"/>
    <col min="1033" max="1033" width="31.5546875" style="120" customWidth="1"/>
    <col min="1034" max="1034" width="17.6640625" style="120" customWidth="1"/>
    <col min="1035" max="1037" width="15.109375" style="120" customWidth="1"/>
    <col min="1038" max="1038" width="13.5546875" style="120" customWidth="1"/>
    <col min="1039" max="1039" width="16.6640625" style="120" customWidth="1"/>
    <col min="1040" max="1288" width="8.88671875" style="120"/>
    <col min="1289" max="1289" width="31.5546875" style="120" customWidth="1"/>
    <col min="1290" max="1290" width="17.6640625" style="120" customWidth="1"/>
    <col min="1291" max="1293" width="15.109375" style="120" customWidth="1"/>
    <col min="1294" max="1294" width="13.5546875" style="120" customWidth="1"/>
    <col min="1295" max="1295" width="16.6640625" style="120" customWidth="1"/>
    <col min="1296" max="1544" width="8.88671875" style="120"/>
    <col min="1545" max="1545" width="31.5546875" style="120" customWidth="1"/>
    <col min="1546" max="1546" width="17.6640625" style="120" customWidth="1"/>
    <col min="1547" max="1549" width="15.109375" style="120" customWidth="1"/>
    <col min="1550" max="1550" width="13.5546875" style="120" customWidth="1"/>
    <col min="1551" max="1551" width="16.6640625" style="120" customWidth="1"/>
    <col min="1552" max="1800" width="8.88671875" style="120"/>
    <col min="1801" max="1801" width="31.5546875" style="120" customWidth="1"/>
    <col min="1802" max="1802" width="17.6640625" style="120" customWidth="1"/>
    <col min="1803" max="1805" width="15.109375" style="120" customWidth="1"/>
    <col min="1806" max="1806" width="13.5546875" style="120" customWidth="1"/>
    <col min="1807" max="1807" width="16.6640625" style="120" customWidth="1"/>
    <col min="1808" max="2056" width="8.88671875" style="120"/>
    <col min="2057" max="2057" width="31.5546875" style="120" customWidth="1"/>
    <col min="2058" max="2058" width="17.6640625" style="120" customWidth="1"/>
    <col min="2059" max="2061" width="15.109375" style="120" customWidth="1"/>
    <col min="2062" max="2062" width="13.5546875" style="120" customWidth="1"/>
    <col min="2063" max="2063" width="16.6640625" style="120" customWidth="1"/>
    <col min="2064" max="2312" width="8.88671875" style="120"/>
    <col min="2313" max="2313" width="31.5546875" style="120" customWidth="1"/>
    <col min="2314" max="2314" width="17.6640625" style="120" customWidth="1"/>
    <col min="2315" max="2317" width="15.109375" style="120" customWidth="1"/>
    <col min="2318" max="2318" width="13.5546875" style="120" customWidth="1"/>
    <col min="2319" max="2319" width="16.6640625" style="120" customWidth="1"/>
    <col min="2320" max="2568" width="8.88671875" style="120"/>
    <col min="2569" max="2569" width="31.5546875" style="120" customWidth="1"/>
    <col min="2570" max="2570" width="17.6640625" style="120" customWidth="1"/>
    <col min="2571" max="2573" width="15.109375" style="120" customWidth="1"/>
    <col min="2574" max="2574" width="13.5546875" style="120" customWidth="1"/>
    <col min="2575" max="2575" width="16.6640625" style="120" customWidth="1"/>
    <col min="2576" max="2824" width="8.88671875" style="120"/>
    <col min="2825" max="2825" width="31.5546875" style="120" customWidth="1"/>
    <col min="2826" max="2826" width="17.6640625" style="120" customWidth="1"/>
    <col min="2827" max="2829" width="15.109375" style="120" customWidth="1"/>
    <col min="2830" max="2830" width="13.5546875" style="120" customWidth="1"/>
    <col min="2831" max="2831" width="16.6640625" style="120" customWidth="1"/>
    <col min="2832" max="3080" width="8.88671875" style="120"/>
    <col min="3081" max="3081" width="31.5546875" style="120" customWidth="1"/>
    <col min="3082" max="3082" width="17.6640625" style="120" customWidth="1"/>
    <col min="3083" max="3085" width="15.109375" style="120" customWidth="1"/>
    <col min="3086" max="3086" width="13.5546875" style="120" customWidth="1"/>
    <col min="3087" max="3087" width="16.6640625" style="120" customWidth="1"/>
    <col min="3088" max="3336" width="8.88671875" style="120"/>
    <col min="3337" max="3337" width="31.5546875" style="120" customWidth="1"/>
    <col min="3338" max="3338" width="17.6640625" style="120" customWidth="1"/>
    <col min="3339" max="3341" width="15.109375" style="120" customWidth="1"/>
    <col min="3342" max="3342" width="13.5546875" style="120" customWidth="1"/>
    <col min="3343" max="3343" width="16.6640625" style="120" customWidth="1"/>
    <col min="3344" max="3592" width="8.88671875" style="120"/>
    <col min="3593" max="3593" width="31.5546875" style="120" customWidth="1"/>
    <col min="3594" max="3594" width="17.6640625" style="120" customWidth="1"/>
    <col min="3595" max="3597" width="15.109375" style="120" customWidth="1"/>
    <col min="3598" max="3598" width="13.5546875" style="120" customWidth="1"/>
    <col min="3599" max="3599" width="16.6640625" style="120" customWidth="1"/>
    <col min="3600" max="3848" width="8.88671875" style="120"/>
    <col min="3849" max="3849" width="31.5546875" style="120" customWidth="1"/>
    <col min="3850" max="3850" width="17.6640625" style="120" customWidth="1"/>
    <col min="3851" max="3853" width="15.109375" style="120" customWidth="1"/>
    <col min="3854" max="3854" width="13.5546875" style="120" customWidth="1"/>
    <col min="3855" max="3855" width="16.6640625" style="120" customWidth="1"/>
    <col min="3856" max="4104" width="8.88671875" style="120"/>
    <col min="4105" max="4105" width="31.5546875" style="120" customWidth="1"/>
    <col min="4106" max="4106" width="17.6640625" style="120" customWidth="1"/>
    <col min="4107" max="4109" width="15.109375" style="120" customWidth="1"/>
    <col min="4110" max="4110" width="13.5546875" style="120" customWidth="1"/>
    <col min="4111" max="4111" width="16.6640625" style="120" customWidth="1"/>
    <col min="4112" max="4360" width="8.88671875" style="120"/>
    <col min="4361" max="4361" width="31.5546875" style="120" customWidth="1"/>
    <col min="4362" max="4362" width="17.6640625" style="120" customWidth="1"/>
    <col min="4363" max="4365" width="15.109375" style="120" customWidth="1"/>
    <col min="4366" max="4366" width="13.5546875" style="120" customWidth="1"/>
    <col min="4367" max="4367" width="16.6640625" style="120" customWidth="1"/>
    <col min="4368" max="4616" width="8.88671875" style="120"/>
    <col min="4617" max="4617" width="31.5546875" style="120" customWidth="1"/>
    <col min="4618" max="4618" width="17.6640625" style="120" customWidth="1"/>
    <col min="4619" max="4621" width="15.109375" style="120" customWidth="1"/>
    <col min="4622" max="4622" width="13.5546875" style="120" customWidth="1"/>
    <col min="4623" max="4623" width="16.6640625" style="120" customWidth="1"/>
    <col min="4624" max="4872" width="8.88671875" style="120"/>
    <col min="4873" max="4873" width="31.5546875" style="120" customWidth="1"/>
    <col min="4874" max="4874" width="17.6640625" style="120" customWidth="1"/>
    <col min="4875" max="4877" width="15.109375" style="120" customWidth="1"/>
    <col min="4878" max="4878" width="13.5546875" style="120" customWidth="1"/>
    <col min="4879" max="4879" width="16.6640625" style="120" customWidth="1"/>
    <col min="4880" max="5128" width="8.88671875" style="120"/>
    <col min="5129" max="5129" width="31.5546875" style="120" customWidth="1"/>
    <col min="5130" max="5130" width="17.6640625" style="120" customWidth="1"/>
    <col min="5131" max="5133" width="15.109375" style="120" customWidth="1"/>
    <col min="5134" max="5134" width="13.5546875" style="120" customWidth="1"/>
    <col min="5135" max="5135" width="16.6640625" style="120" customWidth="1"/>
    <col min="5136" max="5384" width="8.88671875" style="120"/>
    <col min="5385" max="5385" width="31.5546875" style="120" customWidth="1"/>
    <col min="5386" max="5386" width="17.6640625" style="120" customWidth="1"/>
    <col min="5387" max="5389" width="15.109375" style="120" customWidth="1"/>
    <col min="5390" max="5390" width="13.5546875" style="120" customWidth="1"/>
    <col min="5391" max="5391" width="16.6640625" style="120" customWidth="1"/>
    <col min="5392" max="5640" width="8.88671875" style="120"/>
    <col min="5641" max="5641" width="31.5546875" style="120" customWidth="1"/>
    <col min="5642" max="5642" width="17.6640625" style="120" customWidth="1"/>
    <col min="5643" max="5645" width="15.109375" style="120" customWidth="1"/>
    <col min="5646" max="5646" width="13.5546875" style="120" customWidth="1"/>
    <col min="5647" max="5647" width="16.6640625" style="120" customWidth="1"/>
    <col min="5648" max="5896" width="8.88671875" style="120"/>
    <col min="5897" max="5897" width="31.5546875" style="120" customWidth="1"/>
    <col min="5898" max="5898" width="17.6640625" style="120" customWidth="1"/>
    <col min="5899" max="5901" width="15.109375" style="120" customWidth="1"/>
    <col min="5902" max="5902" width="13.5546875" style="120" customWidth="1"/>
    <col min="5903" max="5903" width="16.6640625" style="120" customWidth="1"/>
    <col min="5904" max="6152" width="8.88671875" style="120"/>
    <col min="6153" max="6153" width="31.5546875" style="120" customWidth="1"/>
    <col min="6154" max="6154" width="17.6640625" style="120" customWidth="1"/>
    <col min="6155" max="6157" width="15.109375" style="120" customWidth="1"/>
    <col min="6158" max="6158" width="13.5546875" style="120" customWidth="1"/>
    <col min="6159" max="6159" width="16.6640625" style="120" customWidth="1"/>
    <col min="6160" max="6408" width="8.88671875" style="120"/>
    <col min="6409" max="6409" width="31.5546875" style="120" customWidth="1"/>
    <col min="6410" max="6410" width="17.6640625" style="120" customWidth="1"/>
    <col min="6411" max="6413" width="15.109375" style="120" customWidth="1"/>
    <col min="6414" max="6414" width="13.5546875" style="120" customWidth="1"/>
    <col min="6415" max="6415" width="16.6640625" style="120" customWidth="1"/>
    <col min="6416" max="6664" width="8.88671875" style="120"/>
    <col min="6665" max="6665" width="31.5546875" style="120" customWidth="1"/>
    <col min="6666" max="6666" width="17.6640625" style="120" customWidth="1"/>
    <col min="6667" max="6669" width="15.109375" style="120" customWidth="1"/>
    <col min="6670" max="6670" width="13.5546875" style="120" customWidth="1"/>
    <col min="6671" max="6671" width="16.6640625" style="120" customWidth="1"/>
    <col min="6672" max="6920" width="8.88671875" style="120"/>
    <col min="6921" max="6921" width="31.5546875" style="120" customWidth="1"/>
    <col min="6922" max="6922" width="17.6640625" style="120" customWidth="1"/>
    <col min="6923" max="6925" width="15.109375" style="120" customWidth="1"/>
    <col min="6926" max="6926" width="13.5546875" style="120" customWidth="1"/>
    <col min="6927" max="6927" width="16.6640625" style="120" customWidth="1"/>
    <col min="6928" max="7176" width="8.88671875" style="120"/>
    <col min="7177" max="7177" width="31.5546875" style="120" customWidth="1"/>
    <col min="7178" max="7178" width="17.6640625" style="120" customWidth="1"/>
    <col min="7179" max="7181" width="15.109375" style="120" customWidth="1"/>
    <col min="7182" max="7182" width="13.5546875" style="120" customWidth="1"/>
    <col min="7183" max="7183" width="16.6640625" style="120" customWidth="1"/>
    <col min="7184" max="7432" width="8.88671875" style="120"/>
    <col min="7433" max="7433" width="31.5546875" style="120" customWidth="1"/>
    <col min="7434" max="7434" width="17.6640625" style="120" customWidth="1"/>
    <col min="7435" max="7437" width="15.109375" style="120" customWidth="1"/>
    <col min="7438" max="7438" width="13.5546875" style="120" customWidth="1"/>
    <col min="7439" max="7439" width="16.6640625" style="120" customWidth="1"/>
    <col min="7440" max="7688" width="8.88671875" style="120"/>
    <col min="7689" max="7689" width="31.5546875" style="120" customWidth="1"/>
    <col min="7690" max="7690" width="17.6640625" style="120" customWidth="1"/>
    <col min="7691" max="7693" width="15.109375" style="120" customWidth="1"/>
    <col min="7694" max="7694" width="13.5546875" style="120" customWidth="1"/>
    <col min="7695" max="7695" width="16.6640625" style="120" customWidth="1"/>
    <col min="7696" max="7944" width="8.88671875" style="120"/>
    <col min="7945" max="7945" width="31.5546875" style="120" customWidth="1"/>
    <col min="7946" max="7946" width="17.6640625" style="120" customWidth="1"/>
    <col min="7947" max="7949" width="15.109375" style="120" customWidth="1"/>
    <col min="7950" max="7950" width="13.5546875" style="120" customWidth="1"/>
    <col min="7951" max="7951" width="16.6640625" style="120" customWidth="1"/>
    <col min="7952" max="8200" width="8.88671875" style="120"/>
    <col min="8201" max="8201" width="31.5546875" style="120" customWidth="1"/>
    <col min="8202" max="8202" width="17.6640625" style="120" customWidth="1"/>
    <col min="8203" max="8205" width="15.109375" style="120" customWidth="1"/>
    <col min="8206" max="8206" width="13.5546875" style="120" customWidth="1"/>
    <col min="8207" max="8207" width="16.6640625" style="120" customWidth="1"/>
    <col min="8208" max="8456" width="8.88671875" style="120"/>
    <col min="8457" max="8457" width="31.5546875" style="120" customWidth="1"/>
    <col min="8458" max="8458" width="17.6640625" style="120" customWidth="1"/>
    <col min="8459" max="8461" width="15.109375" style="120" customWidth="1"/>
    <col min="8462" max="8462" width="13.5546875" style="120" customWidth="1"/>
    <col min="8463" max="8463" width="16.6640625" style="120" customWidth="1"/>
    <col min="8464" max="8712" width="8.88671875" style="120"/>
    <col min="8713" max="8713" width="31.5546875" style="120" customWidth="1"/>
    <col min="8714" max="8714" width="17.6640625" style="120" customWidth="1"/>
    <col min="8715" max="8717" width="15.109375" style="120" customWidth="1"/>
    <col min="8718" max="8718" width="13.5546875" style="120" customWidth="1"/>
    <col min="8719" max="8719" width="16.6640625" style="120" customWidth="1"/>
    <col min="8720" max="8968" width="8.88671875" style="120"/>
    <col min="8969" max="8969" width="31.5546875" style="120" customWidth="1"/>
    <col min="8970" max="8970" width="17.6640625" style="120" customWidth="1"/>
    <col min="8971" max="8973" width="15.109375" style="120" customWidth="1"/>
    <col min="8974" max="8974" width="13.5546875" style="120" customWidth="1"/>
    <col min="8975" max="8975" width="16.6640625" style="120" customWidth="1"/>
    <col min="8976" max="9224" width="8.88671875" style="120"/>
    <col min="9225" max="9225" width="31.5546875" style="120" customWidth="1"/>
    <col min="9226" max="9226" width="17.6640625" style="120" customWidth="1"/>
    <col min="9227" max="9229" width="15.109375" style="120" customWidth="1"/>
    <col min="9230" max="9230" width="13.5546875" style="120" customWidth="1"/>
    <col min="9231" max="9231" width="16.6640625" style="120" customWidth="1"/>
    <col min="9232" max="9480" width="8.88671875" style="120"/>
    <col min="9481" max="9481" width="31.5546875" style="120" customWidth="1"/>
    <col min="9482" max="9482" width="17.6640625" style="120" customWidth="1"/>
    <col min="9483" max="9485" width="15.109375" style="120" customWidth="1"/>
    <col min="9486" max="9486" width="13.5546875" style="120" customWidth="1"/>
    <col min="9487" max="9487" width="16.6640625" style="120" customWidth="1"/>
    <col min="9488" max="9736" width="8.88671875" style="120"/>
    <col min="9737" max="9737" width="31.5546875" style="120" customWidth="1"/>
    <col min="9738" max="9738" width="17.6640625" style="120" customWidth="1"/>
    <col min="9739" max="9741" width="15.109375" style="120" customWidth="1"/>
    <col min="9742" max="9742" width="13.5546875" style="120" customWidth="1"/>
    <col min="9743" max="9743" width="16.6640625" style="120" customWidth="1"/>
    <col min="9744" max="9992" width="8.88671875" style="120"/>
    <col min="9993" max="9993" width="31.5546875" style="120" customWidth="1"/>
    <col min="9994" max="9994" width="17.6640625" style="120" customWidth="1"/>
    <col min="9995" max="9997" width="15.109375" style="120" customWidth="1"/>
    <col min="9998" max="9998" width="13.5546875" style="120" customWidth="1"/>
    <col min="9999" max="9999" width="16.6640625" style="120" customWidth="1"/>
    <col min="10000" max="10248" width="8.88671875" style="120"/>
    <col min="10249" max="10249" width="31.5546875" style="120" customWidth="1"/>
    <col min="10250" max="10250" width="17.6640625" style="120" customWidth="1"/>
    <col min="10251" max="10253" width="15.109375" style="120" customWidth="1"/>
    <col min="10254" max="10254" width="13.5546875" style="120" customWidth="1"/>
    <col min="10255" max="10255" width="16.6640625" style="120" customWidth="1"/>
    <col min="10256" max="10504" width="8.88671875" style="120"/>
    <col min="10505" max="10505" width="31.5546875" style="120" customWidth="1"/>
    <col min="10506" max="10506" width="17.6640625" style="120" customWidth="1"/>
    <col min="10507" max="10509" width="15.109375" style="120" customWidth="1"/>
    <col min="10510" max="10510" width="13.5546875" style="120" customWidth="1"/>
    <col min="10511" max="10511" width="16.6640625" style="120" customWidth="1"/>
    <col min="10512" max="10760" width="8.88671875" style="120"/>
    <col min="10761" max="10761" width="31.5546875" style="120" customWidth="1"/>
    <col min="10762" max="10762" width="17.6640625" style="120" customWidth="1"/>
    <col min="10763" max="10765" width="15.109375" style="120" customWidth="1"/>
    <col min="10766" max="10766" width="13.5546875" style="120" customWidth="1"/>
    <col min="10767" max="10767" width="16.6640625" style="120" customWidth="1"/>
    <col min="10768" max="11016" width="8.88671875" style="120"/>
    <col min="11017" max="11017" width="31.5546875" style="120" customWidth="1"/>
    <col min="11018" max="11018" width="17.6640625" style="120" customWidth="1"/>
    <col min="11019" max="11021" width="15.109375" style="120" customWidth="1"/>
    <col min="11022" max="11022" width="13.5546875" style="120" customWidth="1"/>
    <col min="11023" max="11023" width="16.6640625" style="120" customWidth="1"/>
    <col min="11024" max="11272" width="8.88671875" style="120"/>
    <col min="11273" max="11273" width="31.5546875" style="120" customWidth="1"/>
    <col min="11274" max="11274" width="17.6640625" style="120" customWidth="1"/>
    <col min="11275" max="11277" width="15.109375" style="120" customWidth="1"/>
    <col min="11278" max="11278" width="13.5546875" style="120" customWidth="1"/>
    <col min="11279" max="11279" width="16.6640625" style="120" customWidth="1"/>
    <col min="11280" max="11528" width="8.88671875" style="120"/>
    <col min="11529" max="11529" width="31.5546875" style="120" customWidth="1"/>
    <col min="11530" max="11530" width="17.6640625" style="120" customWidth="1"/>
    <col min="11531" max="11533" width="15.109375" style="120" customWidth="1"/>
    <col min="11534" max="11534" width="13.5546875" style="120" customWidth="1"/>
    <col min="11535" max="11535" width="16.6640625" style="120" customWidth="1"/>
    <col min="11536" max="11784" width="8.88671875" style="120"/>
    <col min="11785" max="11785" width="31.5546875" style="120" customWidth="1"/>
    <col min="11786" max="11786" width="17.6640625" style="120" customWidth="1"/>
    <col min="11787" max="11789" width="15.109375" style="120" customWidth="1"/>
    <col min="11790" max="11790" width="13.5546875" style="120" customWidth="1"/>
    <col min="11791" max="11791" width="16.6640625" style="120" customWidth="1"/>
    <col min="11792" max="12040" width="8.88671875" style="120"/>
    <col min="12041" max="12041" width="31.5546875" style="120" customWidth="1"/>
    <col min="12042" max="12042" width="17.6640625" style="120" customWidth="1"/>
    <col min="12043" max="12045" width="15.109375" style="120" customWidth="1"/>
    <col min="12046" max="12046" width="13.5546875" style="120" customWidth="1"/>
    <col min="12047" max="12047" width="16.6640625" style="120" customWidth="1"/>
    <col min="12048" max="12296" width="8.88671875" style="120"/>
    <col min="12297" max="12297" width="31.5546875" style="120" customWidth="1"/>
    <col min="12298" max="12298" width="17.6640625" style="120" customWidth="1"/>
    <col min="12299" max="12301" width="15.109375" style="120" customWidth="1"/>
    <col min="12302" max="12302" width="13.5546875" style="120" customWidth="1"/>
    <col min="12303" max="12303" width="16.6640625" style="120" customWidth="1"/>
    <col min="12304" max="12552" width="8.88671875" style="120"/>
    <col min="12553" max="12553" width="31.5546875" style="120" customWidth="1"/>
    <col min="12554" max="12554" width="17.6640625" style="120" customWidth="1"/>
    <col min="12555" max="12557" width="15.109375" style="120" customWidth="1"/>
    <col min="12558" max="12558" width="13.5546875" style="120" customWidth="1"/>
    <col min="12559" max="12559" width="16.6640625" style="120" customWidth="1"/>
    <col min="12560" max="12808" width="8.88671875" style="120"/>
    <col min="12809" max="12809" width="31.5546875" style="120" customWidth="1"/>
    <col min="12810" max="12810" width="17.6640625" style="120" customWidth="1"/>
    <col min="12811" max="12813" width="15.109375" style="120" customWidth="1"/>
    <col min="12814" max="12814" width="13.5546875" style="120" customWidth="1"/>
    <col min="12815" max="12815" width="16.6640625" style="120" customWidth="1"/>
    <col min="12816" max="13064" width="8.88671875" style="120"/>
    <col min="13065" max="13065" width="31.5546875" style="120" customWidth="1"/>
    <col min="13066" max="13066" width="17.6640625" style="120" customWidth="1"/>
    <col min="13067" max="13069" width="15.109375" style="120" customWidth="1"/>
    <col min="13070" max="13070" width="13.5546875" style="120" customWidth="1"/>
    <col min="13071" max="13071" width="16.6640625" style="120" customWidth="1"/>
    <col min="13072" max="13320" width="8.88671875" style="120"/>
    <col min="13321" max="13321" width="31.5546875" style="120" customWidth="1"/>
    <col min="13322" max="13322" width="17.6640625" style="120" customWidth="1"/>
    <col min="13323" max="13325" width="15.109375" style="120" customWidth="1"/>
    <col min="13326" max="13326" width="13.5546875" style="120" customWidth="1"/>
    <col min="13327" max="13327" width="16.6640625" style="120" customWidth="1"/>
    <col min="13328" max="13576" width="8.88671875" style="120"/>
    <col min="13577" max="13577" width="31.5546875" style="120" customWidth="1"/>
    <col min="13578" max="13578" width="17.6640625" style="120" customWidth="1"/>
    <col min="13579" max="13581" width="15.109375" style="120" customWidth="1"/>
    <col min="13582" max="13582" width="13.5546875" style="120" customWidth="1"/>
    <col min="13583" max="13583" width="16.6640625" style="120" customWidth="1"/>
    <col min="13584" max="13832" width="8.88671875" style="120"/>
    <col min="13833" max="13833" width="31.5546875" style="120" customWidth="1"/>
    <col min="13834" max="13834" width="17.6640625" style="120" customWidth="1"/>
    <col min="13835" max="13837" width="15.109375" style="120" customWidth="1"/>
    <col min="13838" max="13838" width="13.5546875" style="120" customWidth="1"/>
    <col min="13839" max="13839" width="16.6640625" style="120" customWidth="1"/>
    <col min="13840" max="14088" width="8.88671875" style="120"/>
    <col min="14089" max="14089" width="31.5546875" style="120" customWidth="1"/>
    <col min="14090" max="14090" width="17.6640625" style="120" customWidth="1"/>
    <col min="14091" max="14093" width="15.109375" style="120" customWidth="1"/>
    <col min="14094" max="14094" width="13.5546875" style="120" customWidth="1"/>
    <col min="14095" max="14095" width="16.6640625" style="120" customWidth="1"/>
    <col min="14096" max="14344" width="8.88671875" style="120"/>
    <col min="14345" max="14345" width="31.5546875" style="120" customWidth="1"/>
    <col min="14346" max="14346" width="17.6640625" style="120" customWidth="1"/>
    <col min="14347" max="14349" width="15.109375" style="120" customWidth="1"/>
    <col min="14350" max="14350" width="13.5546875" style="120" customWidth="1"/>
    <col min="14351" max="14351" width="16.6640625" style="120" customWidth="1"/>
    <col min="14352" max="14600" width="8.88671875" style="120"/>
    <col min="14601" max="14601" width="31.5546875" style="120" customWidth="1"/>
    <col min="14602" max="14602" width="17.6640625" style="120" customWidth="1"/>
    <col min="14603" max="14605" width="15.109375" style="120" customWidth="1"/>
    <col min="14606" max="14606" width="13.5546875" style="120" customWidth="1"/>
    <col min="14607" max="14607" width="16.6640625" style="120" customWidth="1"/>
    <col min="14608" max="14856" width="8.88671875" style="120"/>
    <col min="14857" max="14857" width="31.5546875" style="120" customWidth="1"/>
    <col min="14858" max="14858" width="17.6640625" style="120" customWidth="1"/>
    <col min="14859" max="14861" width="15.109375" style="120" customWidth="1"/>
    <col min="14862" max="14862" width="13.5546875" style="120" customWidth="1"/>
    <col min="14863" max="14863" width="16.6640625" style="120" customWidth="1"/>
    <col min="14864" max="15112" width="8.88671875" style="120"/>
    <col min="15113" max="15113" width="31.5546875" style="120" customWidth="1"/>
    <col min="15114" max="15114" width="17.6640625" style="120" customWidth="1"/>
    <col min="15115" max="15117" width="15.109375" style="120" customWidth="1"/>
    <col min="15118" max="15118" width="13.5546875" style="120" customWidth="1"/>
    <col min="15119" max="15119" width="16.6640625" style="120" customWidth="1"/>
    <col min="15120" max="15368" width="8.88671875" style="120"/>
    <col min="15369" max="15369" width="31.5546875" style="120" customWidth="1"/>
    <col min="15370" max="15370" width="17.6640625" style="120" customWidth="1"/>
    <col min="15371" max="15373" width="15.109375" style="120" customWidth="1"/>
    <col min="15374" max="15374" width="13.5546875" style="120" customWidth="1"/>
    <col min="15375" max="15375" width="16.6640625" style="120" customWidth="1"/>
    <col min="15376" max="15624" width="8.88671875" style="120"/>
    <col min="15625" max="15625" width="31.5546875" style="120" customWidth="1"/>
    <col min="15626" max="15626" width="17.6640625" style="120" customWidth="1"/>
    <col min="15627" max="15629" width="15.109375" style="120" customWidth="1"/>
    <col min="15630" max="15630" width="13.5546875" style="120" customWidth="1"/>
    <col min="15631" max="15631" width="16.6640625" style="120" customWidth="1"/>
    <col min="15632" max="15880" width="8.88671875" style="120"/>
    <col min="15881" max="15881" width="31.5546875" style="120" customWidth="1"/>
    <col min="15882" max="15882" width="17.6640625" style="120" customWidth="1"/>
    <col min="15883" max="15885" width="15.109375" style="120" customWidth="1"/>
    <col min="15886" max="15886" width="13.5546875" style="120" customWidth="1"/>
    <col min="15887" max="15887" width="16.6640625" style="120" customWidth="1"/>
    <col min="15888" max="16136" width="8.88671875" style="120"/>
    <col min="16137" max="16137" width="31.5546875" style="120" customWidth="1"/>
    <col min="16138" max="16138" width="17.6640625" style="120" customWidth="1"/>
    <col min="16139" max="16141" width="15.109375" style="120" customWidth="1"/>
    <col min="16142" max="16142" width="13.5546875" style="120" customWidth="1"/>
    <col min="16143" max="16143" width="16.6640625" style="120" customWidth="1"/>
    <col min="16144" max="16384" width="8.88671875" style="120"/>
  </cols>
  <sheetData>
    <row r="1" spans="1:17" s="119" customFormat="1" ht="25.2" x14ac:dyDescent="0.3">
      <c r="A1" s="213" t="s">
        <v>0</v>
      </c>
      <c r="B1" s="213"/>
      <c r="C1" s="213"/>
      <c r="D1" s="213"/>
      <c r="E1" s="213"/>
      <c r="F1" s="213"/>
      <c r="G1" s="213"/>
      <c r="H1" s="213"/>
      <c r="I1" s="213"/>
      <c r="J1" s="213"/>
      <c r="K1" s="213"/>
      <c r="L1" s="213"/>
      <c r="M1" s="213"/>
      <c r="N1" s="213"/>
      <c r="O1" s="213"/>
      <c r="P1" s="213"/>
      <c r="Q1" s="213"/>
    </row>
    <row r="2" spans="1:17" s="119" customFormat="1" ht="23.4" x14ac:dyDescent="0.3">
      <c r="A2" s="214" t="s">
        <v>79</v>
      </c>
      <c r="B2" s="214"/>
      <c r="C2" s="214"/>
      <c r="D2" s="214"/>
      <c r="E2" s="214"/>
      <c r="F2" s="214"/>
      <c r="G2" s="214"/>
      <c r="H2" s="214"/>
      <c r="I2" s="214"/>
      <c r="J2" s="214"/>
      <c r="K2" s="214"/>
      <c r="L2" s="214"/>
      <c r="M2" s="214"/>
      <c r="N2" s="214"/>
      <c r="O2" s="214"/>
      <c r="P2" s="214"/>
      <c r="Q2" s="214"/>
    </row>
    <row r="3" spans="1:17" s="119" customFormat="1" ht="23.4" x14ac:dyDescent="0.3">
      <c r="A3" s="2"/>
      <c r="B3" s="2"/>
      <c r="C3" s="3"/>
      <c r="D3" s="3"/>
      <c r="E3" s="3"/>
      <c r="F3" s="3"/>
      <c r="G3" s="3"/>
      <c r="H3" s="3"/>
      <c r="I3" s="3"/>
      <c r="J3" s="3"/>
      <c r="K3" s="3"/>
      <c r="L3" s="4"/>
      <c r="M3" s="4"/>
      <c r="N3" s="4"/>
      <c r="O3" s="4"/>
    </row>
    <row r="4" spans="1:17" s="119" customFormat="1" ht="23.4" x14ac:dyDescent="0.3">
      <c r="A4" s="215" t="s">
        <v>1</v>
      </c>
      <c r="B4" s="215"/>
      <c r="C4" s="216" t="s">
        <v>163</v>
      </c>
      <c r="D4" s="216"/>
      <c r="E4" s="216"/>
      <c r="F4" s="216"/>
      <c r="G4" s="216"/>
      <c r="H4" s="216"/>
      <c r="I4" s="216"/>
      <c r="J4" s="216"/>
      <c r="K4" s="216"/>
      <c r="L4" s="216"/>
      <c r="M4" s="76"/>
      <c r="N4" s="4"/>
      <c r="O4" s="4"/>
    </row>
    <row r="5" spans="1:17" s="119" customFormat="1" ht="23.4" x14ac:dyDescent="0.3">
      <c r="A5" s="215" t="s">
        <v>2</v>
      </c>
      <c r="B5" s="215"/>
      <c r="C5" s="217" t="s">
        <v>209</v>
      </c>
      <c r="D5" s="217"/>
      <c r="E5" s="217"/>
      <c r="F5" s="217"/>
      <c r="G5" s="217"/>
      <c r="H5" s="217"/>
      <c r="I5" s="217"/>
      <c r="J5" s="217"/>
      <c r="K5" s="217"/>
      <c r="L5" s="217"/>
      <c r="M5" s="91"/>
      <c r="N5" s="4"/>
      <c r="O5" s="4"/>
    </row>
    <row r="6" spans="1:17" s="119" customFormat="1" ht="23.4" x14ac:dyDescent="0.3">
      <c r="A6" s="215" t="s">
        <v>3</v>
      </c>
      <c r="B6" s="215"/>
      <c r="C6" s="217" t="s">
        <v>188</v>
      </c>
      <c r="D6" s="217"/>
      <c r="E6" s="217"/>
      <c r="F6" s="217"/>
      <c r="G6" s="217"/>
      <c r="H6" s="217"/>
      <c r="I6" s="217"/>
      <c r="J6" s="217"/>
      <c r="K6" s="217"/>
      <c r="L6" s="217"/>
      <c r="M6" s="92"/>
      <c r="N6" s="4"/>
      <c r="O6" s="4"/>
    </row>
    <row r="7" spans="1:17" s="119" customFormat="1" ht="23.4" x14ac:dyDescent="0.3">
      <c r="A7" s="215" t="s">
        <v>4</v>
      </c>
      <c r="B7" s="215"/>
      <c r="C7" s="218" t="s">
        <v>195</v>
      </c>
      <c r="D7" s="218"/>
      <c r="E7" s="218"/>
      <c r="F7" s="5"/>
      <c r="G7" s="5"/>
      <c r="H7" s="5"/>
      <c r="I7" s="5"/>
      <c r="J7" s="5"/>
      <c r="K7" s="5"/>
      <c r="L7" s="4"/>
      <c r="M7" s="92" t="s">
        <v>155</v>
      </c>
      <c r="N7" s="4"/>
      <c r="O7" s="4"/>
    </row>
    <row r="10" spans="1:17" ht="43.2" x14ac:dyDescent="0.3">
      <c r="A10" s="11" t="s">
        <v>5</v>
      </c>
      <c r="B10" s="12" t="s">
        <v>27</v>
      </c>
      <c r="C10" s="13" t="s">
        <v>30</v>
      </c>
      <c r="D10" s="219" t="s">
        <v>6</v>
      </c>
      <c r="E10" s="220"/>
      <c r="F10" s="219" t="s">
        <v>7</v>
      </c>
      <c r="G10" s="220"/>
      <c r="H10" s="219" t="s">
        <v>75</v>
      </c>
      <c r="I10" s="221"/>
      <c r="J10" s="220"/>
      <c r="K10" s="219" t="s">
        <v>9</v>
      </c>
      <c r="L10" s="221"/>
      <c r="M10" s="220"/>
      <c r="N10" s="209" t="s">
        <v>106</v>
      </c>
      <c r="O10" s="13" t="s">
        <v>76</v>
      </c>
    </row>
    <row r="11" spans="1:17" x14ac:dyDescent="0.3">
      <c r="A11" s="11"/>
      <c r="B11" s="23"/>
      <c r="C11" s="13"/>
      <c r="D11" s="13" t="s">
        <v>21</v>
      </c>
      <c r="E11" s="13" t="s">
        <v>22</v>
      </c>
      <c r="F11" s="13" t="s">
        <v>21</v>
      </c>
      <c r="G11" s="13" t="s">
        <v>22</v>
      </c>
      <c r="H11" s="72" t="s">
        <v>21</v>
      </c>
      <c r="I11" s="72" t="s">
        <v>22</v>
      </c>
      <c r="J11" s="72" t="s">
        <v>8</v>
      </c>
      <c r="K11" s="72" t="s">
        <v>21</v>
      </c>
      <c r="L11" s="72" t="s">
        <v>22</v>
      </c>
      <c r="M11" s="72" t="s">
        <v>104</v>
      </c>
      <c r="N11" s="210"/>
      <c r="O11" s="13"/>
    </row>
    <row r="12" spans="1:17" ht="28.8" x14ac:dyDescent="0.3">
      <c r="A12" s="37">
        <v>1</v>
      </c>
      <c r="B12" s="14" t="s">
        <v>28</v>
      </c>
      <c r="C12" s="68">
        <v>21</v>
      </c>
      <c r="D12" s="201">
        <v>0</v>
      </c>
      <c r="E12" s="202"/>
      <c r="F12" s="202"/>
      <c r="G12" s="203"/>
      <c r="H12" s="204">
        <f>D12</f>
        <v>0</v>
      </c>
      <c r="I12" s="205"/>
      <c r="J12" s="206"/>
      <c r="K12" s="204">
        <f>H12+'Oct 24'!K12:M12</f>
        <v>19</v>
      </c>
      <c r="L12" s="205"/>
      <c r="M12" s="206"/>
      <c r="N12" s="106">
        <f>C12*12</f>
        <v>252</v>
      </c>
      <c r="O12" s="107" t="s">
        <v>100</v>
      </c>
    </row>
    <row r="13" spans="1:17" s="121" customFormat="1" x14ac:dyDescent="0.3">
      <c r="A13" s="37">
        <v>1</v>
      </c>
      <c r="B13" s="14" t="s">
        <v>29</v>
      </c>
      <c r="C13" s="68">
        <v>400</v>
      </c>
      <c r="D13" s="165">
        <f>D14+D15</f>
        <v>0</v>
      </c>
      <c r="E13" s="165">
        <f>E14+E15</f>
        <v>0</v>
      </c>
      <c r="F13" s="165">
        <f>F14+F15</f>
        <v>0</v>
      </c>
      <c r="G13" s="165">
        <f>G14+G15</f>
        <v>0</v>
      </c>
      <c r="H13" s="72">
        <f>D13+F13</f>
        <v>0</v>
      </c>
      <c r="I13" s="72">
        <f>E13+G13</f>
        <v>0</v>
      </c>
      <c r="J13" s="72">
        <f>I13+H13</f>
        <v>0</v>
      </c>
      <c r="K13" s="72">
        <f>H13+'Oct 24'!K13</f>
        <v>110</v>
      </c>
      <c r="L13" s="72">
        <f>I13+'Oct 24'!L13</f>
        <v>128</v>
      </c>
      <c r="M13" s="72">
        <f>SUM(K13:L13)</f>
        <v>238</v>
      </c>
      <c r="N13" s="83">
        <f t="shared" ref="N13:N30" si="0">C13*12</f>
        <v>4800</v>
      </c>
      <c r="O13" s="108">
        <f>M13/N13</f>
        <v>4.9583333333333333E-2</v>
      </c>
    </row>
    <row r="14" spans="1:17" s="121" customFormat="1" ht="28.8" x14ac:dyDescent="0.3">
      <c r="A14" s="37" t="s">
        <v>80</v>
      </c>
      <c r="B14" s="14" t="s">
        <v>84</v>
      </c>
      <c r="C14" s="68">
        <v>300</v>
      </c>
      <c r="D14" s="161"/>
      <c r="E14" s="161"/>
      <c r="F14" s="161"/>
      <c r="G14" s="161"/>
      <c r="H14" s="72">
        <f t="shared" ref="H14:I17" si="1">D14+F14</f>
        <v>0</v>
      </c>
      <c r="I14" s="72">
        <f t="shared" si="1"/>
        <v>0</v>
      </c>
      <c r="J14" s="72">
        <f>I14+H14</f>
        <v>0</v>
      </c>
      <c r="K14" s="72">
        <f>H14+'Oct 24'!K14</f>
        <v>88</v>
      </c>
      <c r="L14" s="72">
        <f>I14+'Oct 24'!L14</f>
        <v>100</v>
      </c>
      <c r="M14" s="72">
        <f>SUM(K14:L14)</f>
        <v>188</v>
      </c>
      <c r="N14" s="83">
        <f t="shared" si="0"/>
        <v>3600</v>
      </c>
      <c r="O14" s="109">
        <f>M14/N14</f>
        <v>5.2222222222222225E-2</v>
      </c>
    </row>
    <row r="15" spans="1:17" s="121" customFormat="1" ht="28.8" x14ac:dyDescent="0.3">
      <c r="A15" s="37" t="s">
        <v>85</v>
      </c>
      <c r="B15" s="14" t="s">
        <v>86</v>
      </c>
      <c r="C15" s="68">
        <v>100</v>
      </c>
      <c r="D15" s="161"/>
      <c r="E15" s="161"/>
      <c r="F15" s="161"/>
      <c r="G15" s="161"/>
      <c r="H15" s="72">
        <f t="shared" si="1"/>
        <v>0</v>
      </c>
      <c r="I15" s="72">
        <f t="shared" si="1"/>
        <v>0</v>
      </c>
      <c r="J15" s="72">
        <f>I15+H15</f>
        <v>0</v>
      </c>
      <c r="K15" s="72">
        <f>H15+'Oct 24'!K15</f>
        <v>22</v>
      </c>
      <c r="L15" s="72">
        <f>I15+'Oct 24'!L15</f>
        <v>28</v>
      </c>
      <c r="M15" s="72">
        <f>SUM(K15:L15)</f>
        <v>50</v>
      </c>
      <c r="N15" s="83">
        <f t="shared" si="0"/>
        <v>1200</v>
      </c>
      <c r="O15" s="108">
        <f t="shared" ref="O15:O51" si="2">M15/N15</f>
        <v>4.1666666666666664E-2</v>
      </c>
    </row>
    <row r="16" spans="1:17" s="121" customFormat="1" x14ac:dyDescent="0.3">
      <c r="A16" s="37">
        <v>2</v>
      </c>
      <c r="B16" s="14" t="s">
        <v>74</v>
      </c>
      <c r="C16" s="68">
        <v>4</v>
      </c>
      <c r="D16" s="162">
        <v>0</v>
      </c>
      <c r="E16" s="163"/>
      <c r="F16" s="163"/>
      <c r="G16" s="163"/>
      <c r="H16" s="72">
        <f t="shared" si="1"/>
        <v>0</v>
      </c>
      <c r="I16" s="72">
        <f t="shared" si="1"/>
        <v>0</v>
      </c>
      <c r="J16" s="72">
        <f>I16+H16</f>
        <v>0</v>
      </c>
      <c r="K16" s="72">
        <f>H16+'Oct 24'!K16</f>
        <v>0</v>
      </c>
      <c r="L16" s="72">
        <f>I16+'Oct 24'!L16</f>
        <v>0</v>
      </c>
      <c r="M16" s="72">
        <f>SUM(K16:L16)</f>
        <v>0</v>
      </c>
      <c r="N16" s="110">
        <f t="shared" si="0"/>
        <v>48</v>
      </c>
      <c r="O16" s="108">
        <f t="shared" si="2"/>
        <v>0</v>
      </c>
    </row>
    <row r="17" spans="1:20" s="121" customFormat="1" x14ac:dyDescent="0.3">
      <c r="A17" s="61" t="s">
        <v>38</v>
      </c>
      <c r="B17" s="62" t="s">
        <v>32</v>
      </c>
      <c r="C17" s="68">
        <v>380</v>
      </c>
      <c r="D17" s="161"/>
      <c r="E17" s="161"/>
      <c r="F17" s="161"/>
      <c r="G17" s="161"/>
      <c r="H17" s="72">
        <f t="shared" si="1"/>
        <v>0</v>
      </c>
      <c r="I17" s="72">
        <f t="shared" si="1"/>
        <v>0</v>
      </c>
      <c r="J17" s="72">
        <f>I17+H17</f>
        <v>0</v>
      </c>
      <c r="K17" s="72">
        <f>H17+'Oct 24'!K17</f>
        <v>30</v>
      </c>
      <c r="L17" s="72">
        <f>I17+'Oct 24'!L17</f>
        <v>59</v>
      </c>
      <c r="M17" s="72">
        <f>SUM(K17:L17)</f>
        <v>89</v>
      </c>
      <c r="N17" s="111">
        <f t="shared" si="0"/>
        <v>4560</v>
      </c>
      <c r="O17" s="108">
        <f t="shared" si="2"/>
        <v>1.9517543859649124E-2</v>
      </c>
      <c r="R17" s="136"/>
      <c r="S17" s="137"/>
      <c r="T17" s="137"/>
    </row>
    <row r="18" spans="1:20" s="121" customFormat="1" ht="28.8" x14ac:dyDescent="0.3">
      <c r="A18" s="38">
        <v>3</v>
      </c>
      <c r="B18" s="129" t="s">
        <v>10</v>
      </c>
      <c r="C18" s="129"/>
      <c r="D18" s="132"/>
      <c r="E18" s="132"/>
      <c r="F18" s="132"/>
      <c r="G18" s="132"/>
      <c r="H18" s="80"/>
      <c r="I18" s="31"/>
      <c r="J18" s="31"/>
      <c r="K18" s="31"/>
      <c r="L18" s="112"/>
      <c r="M18" s="112"/>
      <c r="N18" s="112"/>
      <c r="O18" s="112"/>
      <c r="S18" s="137"/>
      <c r="T18" s="137"/>
    </row>
    <row r="19" spans="1:20" s="121" customFormat="1" ht="28.8" x14ac:dyDescent="0.3">
      <c r="A19" s="64" t="s">
        <v>39</v>
      </c>
      <c r="B19" s="65" t="s">
        <v>34</v>
      </c>
      <c r="C19" s="70">
        <f>C13*35%</f>
        <v>140</v>
      </c>
      <c r="D19" s="161"/>
      <c r="E19" s="161"/>
      <c r="F19" s="161"/>
      <c r="G19" s="161"/>
      <c r="H19" s="72">
        <f>D19+F19</f>
        <v>0</v>
      </c>
      <c r="I19" s="72">
        <f>E19+G19</f>
        <v>0</v>
      </c>
      <c r="J19" s="72">
        <f>I19+H19</f>
        <v>0</v>
      </c>
      <c r="K19" s="72">
        <f>H19+'Oct 24'!K19</f>
        <v>30</v>
      </c>
      <c r="L19" s="72">
        <f>I19+'Oct 24'!L19</f>
        <v>45</v>
      </c>
      <c r="M19" s="72">
        <f>SUM(K19:L19)</f>
        <v>75</v>
      </c>
      <c r="N19" s="113">
        <f t="shared" si="0"/>
        <v>1680</v>
      </c>
      <c r="O19" s="108">
        <f t="shared" si="2"/>
        <v>4.4642857142857144E-2</v>
      </c>
    </row>
    <row r="20" spans="1:20" s="121" customFormat="1" ht="28.8" x14ac:dyDescent="0.3">
      <c r="A20" s="37" t="s">
        <v>40</v>
      </c>
      <c r="B20" s="14" t="s">
        <v>35</v>
      </c>
      <c r="C20" s="68">
        <f>C19*85%</f>
        <v>119</v>
      </c>
      <c r="D20" s="161"/>
      <c r="E20" s="161"/>
      <c r="F20" s="161"/>
      <c r="G20" s="161"/>
      <c r="H20" s="72">
        <f t="shared" ref="H20:I30" si="3">D20+F20</f>
        <v>0</v>
      </c>
      <c r="I20" s="72">
        <f t="shared" si="3"/>
        <v>0</v>
      </c>
      <c r="J20" s="72">
        <f t="shared" ref="J20:J30" si="4">I20+H20</f>
        <v>0</v>
      </c>
      <c r="K20" s="72">
        <f>H20+'Oct 24'!K20</f>
        <v>30</v>
      </c>
      <c r="L20" s="72">
        <f>I20+'Oct 24'!L20</f>
        <v>45</v>
      </c>
      <c r="M20" s="72">
        <f t="shared" ref="M20:M30" si="5">SUM(K20:L20)</f>
        <v>75</v>
      </c>
      <c r="N20" s="114">
        <f t="shared" si="0"/>
        <v>1428</v>
      </c>
      <c r="O20" s="108">
        <f t="shared" si="2"/>
        <v>5.2521008403361345E-2</v>
      </c>
    </row>
    <row r="21" spans="1:20" s="121" customFormat="1" ht="28.8" x14ac:dyDescent="0.3">
      <c r="A21" s="39" t="s">
        <v>41</v>
      </c>
      <c r="B21" s="14" t="s">
        <v>36</v>
      </c>
      <c r="C21" s="68">
        <f>C20*80%</f>
        <v>95.2</v>
      </c>
      <c r="D21" s="161"/>
      <c r="E21" s="161"/>
      <c r="F21" s="161"/>
      <c r="G21" s="161"/>
      <c r="H21" s="72">
        <f t="shared" si="3"/>
        <v>0</v>
      </c>
      <c r="I21" s="72">
        <f t="shared" si="3"/>
        <v>0</v>
      </c>
      <c r="J21" s="72">
        <f t="shared" si="4"/>
        <v>0</v>
      </c>
      <c r="K21" s="72">
        <f>H21+'Oct 24'!K21</f>
        <v>40</v>
      </c>
      <c r="L21" s="72">
        <f>I21+'Oct 24'!L21</f>
        <v>19</v>
      </c>
      <c r="M21" s="72">
        <f t="shared" si="5"/>
        <v>59</v>
      </c>
      <c r="N21" s="114">
        <f t="shared" si="0"/>
        <v>1142.4000000000001</v>
      </c>
      <c r="O21" s="108">
        <f t="shared" si="2"/>
        <v>5.1645658263305319E-2</v>
      </c>
    </row>
    <row r="22" spans="1:20" s="121" customFormat="1" ht="43.2" x14ac:dyDescent="0.3">
      <c r="A22" s="39" t="s">
        <v>107</v>
      </c>
      <c r="B22" s="14" t="s">
        <v>33</v>
      </c>
      <c r="C22" s="68"/>
      <c r="D22" s="161"/>
      <c r="E22" s="161"/>
      <c r="F22" s="161"/>
      <c r="G22" s="161"/>
      <c r="H22" s="72">
        <f t="shared" si="3"/>
        <v>0</v>
      </c>
      <c r="I22" s="72">
        <f t="shared" si="3"/>
        <v>0</v>
      </c>
      <c r="J22" s="72">
        <f t="shared" si="4"/>
        <v>0</v>
      </c>
      <c r="K22" s="72">
        <f>H22+'Oct 24'!K22</f>
        <v>0</v>
      </c>
      <c r="L22" s="72">
        <f>I22+'Oct 24'!L22</f>
        <v>0</v>
      </c>
      <c r="M22" s="72">
        <f t="shared" si="5"/>
        <v>0</v>
      </c>
      <c r="N22" s="114">
        <f t="shared" si="0"/>
        <v>0</v>
      </c>
      <c r="O22" s="108" t="e">
        <f t="shared" si="2"/>
        <v>#DIV/0!</v>
      </c>
    </row>
    <row r="23" spans="1:20" s="121" customFormat="1" ht="28.8" x14ac:dyDescent="0.3">
      <c r="A23" s="39" t="s">
        <v>108</v>
      </c>
      <c r="B23" s="14" t="s">
        <v>37</v>
      </c>
      <c r="C23" s="68"/>
      <c r="D23" s="161"/>
      <c r="E23" s="161"/>
      <c r="F23" s="161"/>
      <c r="G23" s="161"/>
      <c r="H23" s="72">
        <f t="shared" si="3"/>
        <v>0</v>
      </c>
      <c r="I23" s="72">
        <f t="shared" si="3"/>
        <v>0</v>
      </c>
      <c r="J23" s="72">
        <f t="shared" si="4"/>
        <v>0</v>
      </c>
      <c r="K23" s="72">
        <f>H23+'Oct 24'!K23</f>
        <v>22</v>
      </c>
      <c r="L23" s="72">
        <f>I23+'Oct 24'!L23</f>
        <v>21</v>
      </c>
      <c r="M23" s="72">
        <f t="shared" si="5"/>
        <v>43</v>
      </c>
      <c r="N23" s="114">
        <f t="shared" si="0"/>
        <v>0</v>
      </c>
      <c r="O23" s="108" t="e">
        <f t="shared" si="2"/>
        <v>#DIV/0!</v>
      </c>
    </row>
    <row r="24" spans="1:20" s="121" customFormat="1" ht="28.8" x14ac:dyDescent="0.3">
      <c r="A24" s="37" t="s">
        <v>44</v>
      </c>
      <c r="B24" s="14" t="s">
        <v>81</v>
      </c>
      <c r="C24" s="68"/>
      <c r="D24" s="161"/>
      <c r="E24" s="161"/>
      <c r="F24" s="161"/>
      <c r="G24" s="161"/>
      <c r="H24" s="72">
        <f t="shared" si="3"/>
        <v>0</v>
      </c>
      <c r="I24" s="72">
        <f t="shared" si="3"/>
        <v>0</v>
      </c>
      <c r="J24" s="72">
        <f t="shared" si="4"/>
        <v>0</v>
      </c>
      <c r="K24" s="72">
        <f>H24+'Oct 24'!K24</f>
        <v>0</v>
      </c>
      <c r="L24" s="72">
        <f>I24+'Oct 24'!L24</f>
        <v>1</v>
      </c>
      <c r="M24" s="72">
        <f t="shared" si="5"/>
        <v>1</v>
      </c>
      <c r="N24" s="114">
        <f t="shared" si="0"/>
        <v>0</v>
      </c>
      <c r="O24" s="108" t="e">
        <f t="shared" si="2"/>
        <v>#DIV/0!</v>
      </c>
    </row>
    <row r="25" spans="1:20" s="121" customFormat="1" ht="43.2" x14ac:dyDescent="0.3">
      <c r="A25" s="37" t="s">
        <v>45</v>
      </c>
      <c r="B25" s="14" t="s">
        <v>91</v>
      </c>
      <c r="C25" s="68"/>
      <c r="D25" s="161"/>
      <c r="E25" s="161"/>
      <c r="F25" s="161"/>
      <c r="G25" s="161"/>
      <c r="H25" s="72">
        <f t="shared" si="3"/>
        <v>0</v>
      </c>
      <c r="I25" s="72">
        <f t="shared" si="3"/>
        <v>0</v>
      </c>
      <c r="J25" s="72">
        <f t="shared" si="4"/>
        <v>0</v>
      </c>
      <c r="K25" s="72">
        <f>H25+'Oct 24'!K25</f>
        <v>3</v>
      </c>
      <c r="L25" s="72">
        <f>I25+'Oct 24'!L25</f>
        <v>5</v>
      </c>
      <c r="M25" s="72">
        <f t="shared" si="5"/>
        <v>8</v>
      </c>
      <c r="N25" s="114">
        <f t="shared" si="0"/>
        <v>0</v>
      </c>
      <c r="O25" s="108" t="e">
        <f t="shared" si="2"/>
        <v>#DIV/0!</v>
      </c>
    </row>
    <row r="26" spans="1:20" s="121" customFormat="1" ht="43.2" x14ac:dyDescent="0.3">
      <c r="A26" s="37" t="s">
        <v>99</v>
      </c>
      <c r="B26" s="14" t="s">
        <v>92</v>
      </c>
      <c r="C26" s="68"/>
      <c r="D26" s="161"/>
      <c r="E26" s="161"/>
      <c r="F26" s="161"/>
      <c r="G26" s="161"/>
      <c r="H26" s="72">
        <f t="shared" si="3"/>
        <v>0</v>
      </c>
      <c r="I26" s="72">
        <f t="shared" si="3"/>
        <v>0</v>
      </c>
      <c r="J26" s="72">
        <f t="shared" si="4"/>
        <v>0</v>
      </c>
      <c r="K26" s="72">
        <f>H26+'Oct 24'!K26</f>
        <v>25</v>
      </c>
      <c r="L26" s="72">
        <f>I26+'Oct 24'!L26</f>
        <v>29</v>
      </c>
      <c r="M26" s="72">
        <f t="shared" si="5"/>
        <v>54</v>
      </c>
      <c r="N26" s="114">
        <f t="shared" si="0"/>
        <v>0</v>
      </c>
      <c r="O26" s="108" t="e">
        <f t="shared" si="2"/>
        <v>#DIV/0!</v>
      </c>
    </row>
    <row r="27" spans="1:20" s="121" customFormat="1" ht="28.8" x14ac:dyDescent="0.3">
      <c r="A27" s="37">
        <v>4</v>
      </c>
      <c r="B27" s="14" t="s">
        <v>46</v>
      </c>
      <c r="C27" s="68"/>
      <c r="D27" s="161"/>
      <c r="E27" s="161"/>
      <c r="F27" s="161"/>
      <c r="G27" s="161"/>
      <c r="H27" s="72">
        <f t="shared" si="3"/>
        <v>0</v>
      </c>
      <c r="I27" s="72">
        <f t="shared" si="3"/>
        <v>0</v>
      </c>
      <c r="J27" s="72">
        <f t="shared" si="4"/>
        <v>0</v>
      </c>
      <c r="K27" s="72">
        <f>H27+'Oct 24'!K27</f>
        <v>4</v>
      </c>
      <c r="L27" s="72">
        <f>I27+'Oct 24'!L27</f>
        <v>8</v>
      </c>
      <c r="M27" s="72">
        <f t="shared" si="5"/>
        <v>12</v>
      </c>
      <c r="N27" s="114">
        <f t="shared" si="0"/>
        <v>0</v>
      </c>
      <c r="O27" s="108" t="e">
        <f t="shared" si="2"/>
        <v>#DIV/0!</v>
      </c>
    </row>
    <row r="28" spans="1:20" s="121" customFormat="1" ht="28.8" x14ac:dyDescent="0.3">
      <c r="A28" s="37" t="s">
        <v>48</v>
      </c>
      <c r="B28" s="14" t="s">
        <v>47</v>
      </c>
      <c r="C28" s="68"/>
      <c r="D28" s="161"/>
      <c r="E28" s="161"/>
      <c r="F28" s="161"/>
      <c r="G28" s="161"/>
      <c r="H28" s="72">
        <f t="shared" si="3"/>
        <v>0</v>
      </c>
      <c r="I28" s="72">
        <f t="shared" si="3"/>
        <v>0</v>
      </c>
      <c r="J28" s="72">
        <f t="shared" si="4"/>
        <v>0</v>
      </c>
      <c r="K28" s="72">
        <f>H28+'Oct 24'!K28</f>
        <v>0</v>
      </c>
      <c r="L28" s="72">
        <f>I28+'Oct 24'!L28</f>
        <v>0</v>
      </c>
      <c r="M28" s="72">
        <f t="shared" si="5"/>
        <v>0</v>
      </c>
      <c r="N28" s="114">
        <f t="shared" si="0"/>
        <v>0</v>
      </c>
      <c r="O28" s="108" t="e">
        <f t="shared" si="2"/>
        <v>#DIV/0!</v>
      </c>
    </row>
    <row r="29" spans="1:20" s="121" customFormat="1" ht="28.8" x14ac:dyDescent="0.3">
      <c r="A29" s="37" t="s">
        <v>51</v>
      </c>
      <c r="B29" s="14" t="s">
        <v>49</v>
      </c>
      <c r="C29" s="68"/>
      <c r="D29" s="161"/>
      <c r="E29" s="161"/>
      <c r="F29" s="161"/>
      <c r="G29" s="161"/>
      <c r="H29" s="72">
        <f t="shared" si="3"/>
        <v>0</v>
      </c>
      <c r="I29" s="72">
        <f t="shared" si="3"/>
        <v>0</v>
      </c>
      <c r="J29" s="72">
        <f t="shared" si="4"/>
        <v>0</v>
      </c>
      <c r="K29" s="72">
        <f>H29+'Oct 24'!K29</f>
        <v>15</v>
      </c>
      <c r="L29" s="72">
        <f>I29+'Oct 24'!L29</f>
        <v>6</v>
      </c>
      <c r="M29" s="72">
        <f t="shared" si="5"/>
        <v>21</v>
      </c>
      <c r="N29" s="114">
        <f t="shared" si="0"/>
        <v>0</v>
      </c>
      <c r="O29" s="108" t="e">
        <f t="shared" si="2"/>
        <v>#DIV/0!</v>
      </c>
    </row>
    <row r="30" spans="1:20" s="121" customFormat="1" ht="28.8" x14ac:dyDescent="0.3">
      <c r="A30" s="37" t="s">
        <v>52</v>
      </c>
      <c r="B30" s="14" t="s">
        <v>50</v>
      </c>
      <c r="C30" s="68"/>
      <c r="D30" s="161"/>
      <c r="E30" s="161"/>
      <c r="F30" s="161"/>
      <c r="G30" s="161"/>
      <c r="H30" s="72">
        <f t="shared" si="3"/>
        <v>0</v>
      </c>
      <c r="I30" s="72">
        <f t="shared" si="3"/>
        <v>0</v>
      </c>
      <c r="J30" s="72">
        <f t="shared" si="4"/>
        <v>0</v>
      </c>
      <c r="K30" s="72">
        <f>H30+'Oct 24'!K30</f>
        <v>15</v>
      </c>
      <c r="L30" s="72">
        <f>I30+'Oct 24'!L30</f>
        <v>6</v>
      </c>
      <c r="M30" s="72">
        <f t="shared" si="5"/>
        <v>21</v>
      </c>
      <c r="N30" s="114">
        <f t="shared" si="0"/>
        <v>0</v>
      </c>
      <c r="O30" s="108" t="e">
        <f t="shared" si="2"/>
        <v>#DIV/0!</v>
      </c>
    </row>
    <row r="31" spans="1:20" s="121" customFormat="1" x14ac:dyDescent="0.3">
      <c r="A31" s="37"/>
      <c r="B31" s="14"/>
      <c r="C31" s="68"/>
      <c r="D31" s="116"/>
      <c r="E31" s="116"/>
      <c r="F31" s="116"/>
      <c r="G31" s="116"/>
      <c r="H31" s="22"/>
      <c r="I31" s="22"/>
      <c r="J31" s="22"/>
      <c r="K31" s="22"/>
      <c r="L31" s="22"/>
      <c r="M31" s="22"/>
      <c r="N31" s="114"/>
      <c r="O31" s="108" t="e">
        <f t="shared" si="2"/>
        <v>#DIV/0!</v>
      </c>
    </row>
    <row r="32" spans="1:20" s="121" customFormat="1" x14ac:dyDescent="0.3">
      <c r="A32" s="38"/>
      <c r="B32" s="130" t="s">
        <v>11</v>
      </c>
      <c r="C32" s="131"/>
      <c r="D32" s="133"/>
      <c r="E32" s="133"/>
      <c r="F32" s="133"/>
      <c r="G32" s="134"/>
      <c r="H32" s="78"/>
      <c r="I32" s="31"/>
      <c r="J32" s="31"/>
      <c r="K32" s="31"/>
      <c r="L32" s="112"/>
      <c r="M32" s="112"/>
      <c r="N32" s="112"/>
      <c r="O32" s="43"/>
    </row>
    <row r="33" spans="1:15" s="121" customFormat="1" ht="28.8" x14ac:dyDescent="0.3">
      <c r="A33" s="89">
        <v>5</v>
      </c>
      <c r="B33" s="90" t="s">
        <v>53</v>
      </c>
      <c r="C33" s="68"/>
      <c r="D33" s="161"/>
      <c r="E33" s="161"/>
      <c r="F33" s="161"/>
      <c r="G33" s="161"/>
      <c r="H33" s="72">
        <f>D33+F33</f>
        <v>0</v>
      </c>
      <c r="I33" s="72">
        <f>E33+G33</f>
        <v>0</v>
      </c>
      <c r="J33" s="72">
        <f>I33+H33</f>
        <v>0</v>
      </c>
      <c r="K33" s="72">
        <f>H33+'Oct 24'!K33</f>
        <v>25</v>
      </c>
      <c r="L33" s="72">
        <f>I33+'Oct 24'!L33</f>
        <v>29</v>
      </c>
      <c r="M33" s="72">
        <f>SUM(K33:L33)</f>
        <v>54</v>
      </c>
      <c r="N33" s="114">
        <f t="shared" ref="N33:N57" si="6">C33*12</f>
        <v>0</v>
      </c>
      <c r="O33" s="108" t="e">
        <f>M33/N33</f>
        <v>#DIV/0!</v>
      </c>
    </row>
    <row r="34" spans="1:15" s="121" customFormat="1" ht="28.8" x14ac:dyDescent="0.3">
      <c r="A34" s="89">
        <v>6</v>
      </c>
      <c r="B34" s="90" t="s">
        <v>54</v>
      </c>
      <c r="C34" s="68"/>
      <c r="D34" s="161"/>
      <c r="E34" s="161"/>
      <c r="F34" s="161"/>
      <c r="G34" s="161"/>
      <c r="H34" s="72">
        <f t="shared" ref="H34:I37" si="7">D34+F34</f>
        <v>0</v>
      </c>
      <c r="I34" s="72">
        <f t="shared" si="7"/>
        <v>0</v>
      </c>
      <c r="J34" s="72">
        <f>I34+H34</f>
        <v>0</v>
      </c>
      <c r="K34" s="72">
        <f>H34+'Oct 24'!K34</f>
        <v>13</v>
      </c>
      <c r="L34" s="72">
        <f>I34+'Oct 24'!L34</f>
        <v>4</v>
      </c>
      <c r="M34" s="72">
        <f>SUM(K34:L34)</f>
        <v>17</v>
      </c>
      <c r="N34" s="114">
        <f t="shared" si="6"/>
        <v>0</v>
      </c>
      <c r="O34" s="108" t="e">
        <f t="shared" si="2"/>
        <v>#DIV/0!</v>
      </c>
    </row>
    <row r="35" spans="1:15" s="121" customFormat="1" ht="43.2" x14ac:dyDescent="0.3">
      <c r="A35" s="89">
        <v>7</v>
      </c>
      <c r="B35" s="90" t="s">
        <v>55</v>
      </c>
      <c r="C35" s="68"/>
      <c r="D35" s="161"/>
      <c r="E35" s="161"/>
      <c r="F35" s="161"/>
      <c r="G35" s="161"/>
      <c r="H35" s="72">
        <f t="shared" si="7"/>
        <v>0</v>
      </c>
      <c r="I35" s="72">
        <f t="shared" si="7"/>
        <v>0</v>
      </c>
      <c r="J35" s="72">
        <f>I35+H35</f>
        <v>0</v>
      </c>
      <c r="K35" s="72">
        <f>H35+'Oct 24'!K35</f>
        <v>0</v>
      </c>
      <c r="L35" s="72">
        <f>I35+'Oct 24'!L35</f>
        <v>0</v>
      </c>
      <c r="M35" s="72">
        <f>SUM(K35:L35)</f>
        <v>0</v>
      </c>
      <c r="N35" s="114">
        <f t="shared" si="6"/>
        <v>0</v>
      </c>
      <c r="O35" s="108" t="e">
        <f t="shared" si="2"/>
        <v>#DIV/0!</v>
      </c>
    </row>
    <row r="36" spans="1:15" s="121" customFormat="1" ht="28.8" x14ac:dyDescent="0.3">
      <c r="A36" s="89">
        <v>8</v>
      </c>
      <c r="B36" s="90" t="s">
        <v>83</v>
      </c>
      <c r="C36" s="71"/>
      <c r="D36" s="161"/>
      <c r="E36" s="161"/>
      <c r="F36" s="161"/>
      <c r="G36" s="161"/>
      <c r="H36" s="72">
        <f t="shared" si="7"/>
        <v>0</v>
      </c>
      <c r="I36" s="72">
        <f t="shared" si="7"/>
        <v>0</v>
      </c>
      <c r="J36" s="72">
        <f>I36+H36</f>
        <v>0</v>
      </c>
      <c r="K36" s="72">
        <f>H36+'Oct 24'!K36</f>
        <v>0</v>
      </c>
      <c r="L36" s="72">
        <f>I36+'Oct 24'!L36</f>
        <v>1</v>
      </c>
      <c r="M36" s="72">
        <f>SUM(K36:L36)</f>
        <v>1</v>
      </c>
      <c r="N36" s="114">
        <f t="shared" si="6"/>
        <v>0</v>
      </c>
      <c r="O36" s="108" t="e">
        <f t="shared" si="2"/>
        <v>#DIV/0!</v>
      </c>
    </row>
    <row r="37" spans="1:15" s="121" customFormat="1" ht="43.2" x14ac:dyDescent="0.3">
      <c r="A37" s="89" t="s">
        <v>82</v>
      </c>
      <c r="B37" s="90" t="s">
        <v>56</v>
      </c>
      <c r="C37" s="68"/>
      <c r="D37" s="161"/>
      <c r="E37" s="161"/>
      <c r="F37" s="161"/>
      <c r="G37" s="161"/>
      <c r="H37" s="72">
        <f>D37+F37</f>
        <v>0</v>
      </c>
      <c r="I37" s="72">
        <f t="shared" si="7"/>
        <v>0</v>
      </c>
      <c r="J37" s="72">
        <f>I37+H37</f>
        <v>0</v>
      </c>
      <c r="K37" s="72">
        <f>H37+'Oct 24'!K37</f>
        <v>0</v>
      </c>
      <c r="L37" s="72">
        <f>I37+'Oct 24'!L37</f>
        <v>0</v>
      </c>
      <c r="M37" s="72">
        <f>SUM(K37:L37)</f>
        <v>0</v>
      </c>
      <c r="N37" s="114">
        <f t="shared" si="6"/>
        <v>0</v>
      </c>
      <c r="O37" s="108" t="e">
        <f t="shared" si="2"/>
        <v>#DIV/0!</v>
      </c>
    </row>
    <row r="38" spans="1:15" s="121" customFormat="1" x14ac:dyDescent="0.3">
      <c r="A38" s="89"/>
      <c r="B38" s="99" t="s">
        <v>158</v>
      </c>
      <c r="C38" s="102">
        <f t="shared" ref="C38" si="8">SUM(C33:C37)</f>
        <v>0</v>
      </c>
      <c r="D38" s="117">
        <f>SUM(D33:D37)</f>
        <v>0</v>
      </c>
      <c r="E38" s="117">
        <f>SUM(E33:E37)</f>
        <v>0</v>
      </c>
      <c r="F38" s="117">
        <f>SUM(F33:F37)</f>
        <v>0</v>
      </c>
      <c r="G38" s="117">
        <f>SUM(G33:G37)</f>
        <v>0</v>
      </c>
      <c r="H38" s="103">
        <f t="shared" ref="H38:M38" si="9">SUM(H33:H37)</f>
        <v>0</v>
      </c>
      <c r="I38" s="103">
        <f t="shared" si="9"/>
        <v>0</v>
      </c>
      <c r="J38" s="103">
        <f t="shared" si="9"/>
        <v>0</v>
      </c>
      <c r="K38" s="103">
        <f t="shared" si="9"/>
        <v>38</v>
      </c>
      <c r="L38" s="103">
        <f t="shared" si="9"/>
        <v>34</v>
      </c>
      <c r="M38" s="103">
        <f t="shared" si="9"/>
        <v>72</v>
      </c>
      <c r="N38" s="114">
        <f t="shared" si="6"/>
        <v>0</v>
      </c>
      <c r="O38" s="108" t="e">
        <f t="shared" si="2"/>
        <v>#DIV/0!</v>
      </c>
    </row>
    <row r="39" spans="1:15" s="121" customFormat="1" ht="28.8" x14ac:dyDescent="0.3">
      <c r="A39" s="38"/>
      <c r="B39" s="130" t="s">
        <v>175</v>
      </c>
      <c r="C39" s="131"/>
      <c r="D39" s="133"/>
      <c r="E39" s="133"/>
      <c r="F39" s="133"/>
      <c r="G39" s="134"/>
      <c r="H39" s="78"/>
      <c r="I39" s="31"/>
      <c r="J39" s="31"/>
      <c r="K39" s="31"/>
      <c r="L39" s="112"/>
      <c r="M39" s="112"/>
      <c r="N39" s="112"/>
      <c r="O39" s="43"/>
    </row>
    <row r="40" spans="1:15" s="121" customFormat="1" ht="28.8" x14ac:dyDescent="0.3">
      <c r="A40" s="37" t="s">
        <v>57</v>
      </c>
      <c r="B40" s="17" t="s">
        <v>169</v>
      </c>
      <c r="C40" s="68"/>
      <c r="D40" s="161"/>
      <c r="E40" s="161"/>
      <c r="F40" s="161"/>
      <c r="G40" s="161"/>
      <c r="H40" s="72">
        <f t="shared" ref="H40:I44" si="10">D40+F40</f>
        <v>0</v>
      </c>
      <c r="I40" s="72">
        <f t="shared" si="10"/>
        <v>0</v>
      </c>
      <c r="J40" s="72">
        <f>I40+H40</f>
        <v>0</v>
      </c>
      <c r="K40" s="72">
        <f>H40+'Oct 24'!K40</f>
        <v>0</v>
      </c>
      <c r="L40" s="72">
        <f>I40+'Oct 24'!L40</f>
        <v>0</v>
      </c>
      <c r="M40" s="72">
        <f>SUM(K40:L40)</f>
        <v>0</v>
      </c>
      <c r="N40" s="114">
        <f t="shared" si="6"/>
        <v>0</v>
      </c>
      <c r="O40" s="108" t="e">
        <f t="shared" si="2"/>
        <v>#DIV/0!</v>
      </c>
    </row>
    <row r="41" spans="1:15" ht="28.8" x14ac:dyDescent="0.3">
      <c r="A41" s="37" t="s">
        <v>58</v>
      </c>
      <c r="B41" s="18" t="s">
        <v>176</v>
      </c>
      <c r="C41" s="71"/>
      <c r="D41" s="161"/>
      <c r="E41" s="161"/>
      <c r="F41" s="161"/>
      <c r="G41" s="161"/>
      <c r="H41" s="72">
        <f t="shared" si="10"/>
        <v>0</v>
      </c>
      <c r="I41" s="72">
        <f t="shared" si="10"/>
        <v>0</v>
      </c>
      <c r="J41" s="72">
        <f>I41+H41</f>
        <v>0</v>
      </c>
      <c r="K41" s="72">
        <f>H41+'Oct 24'!K41</f>
        <v>2</v>
      </c>
      <c r="L41" s="72">
        <f>I41+'Oct 24'!L41</f>
        <v>8</v>
      </c>
      <c r="M41" s="72">
        <f>SUM(K41:L41)</f>
        <v>10</v>
      </c>
      <c r="N41" s="114">
        <f t="shared" si="6"/>
        <v>0</v>
      </c>
      <c r="O41" s="108" t="e">
        <f t="shared" si="2"/>
        <v>#DIV/0!</v>
      </c>
    </row>
    <row r="42" spans="1:15" ht="28.8" x14ac:dyDescent="0.3">
      <c r="A42" s="37" t="s">
        <v>157</v>
      </c>
      <c r="B42" s="18" t="s">
        <v>177</v>
      </c>
      <c r="C42" s="71"/>
      <c r="D42" s="161"/>
      <c r="E42" s="161"/>
      <c r="F42" s="161"/>
      <c r="G42" s="161"/>
      <c r="H42" s="72">
        <f t="shared" si="10"/>
        <v>0</v>
      </c>
      <c r="I42" s="72">
        <f t="shared" si="10"/>
        <v>0</v>
      </c>
      <c r="J42" s="72">
        <f>I42+H42</f>
        <v>0</v>
      </c>
      <c r="K42" s="72">
        <f>H42+'Oct 24'!K42</f>
        <v>3</v>
      </c>
      <c r="L42" s="72">
        <f>I42+'Oct 24'!L42</f>
        <v>1</v>
      </c>
      <c r="M42" s="72">
        <f>SUM(K42:L42)</f>
        <v>4</v>
      </c>
      <c r="N42" s="114">
        <f t="shared" si="6"/>
        <v>0</v>
      </c>
      <c r="O42" s="108"/>
    </row>
    <row r="43" spans="1:15" ht="43.2" x14ac:dyDescent="0.3">
      <c r="A43" s="37" t="s">
        <v>170</v>
      </c>
      <c r="B43" s="18" t="s">
        <v>178</v>
      </c>
      <c r="C43" s="71"/>
      <c r="D43" s="161"/>
      <c r="E43" s="161"/>
      <c r="F43" s="161"/>
      <c r="G43" s="161"/>
      <c r="H43" s="72">
        <f t="shared" si="10"/>
        <v>0</v>
      </c>
      <c r="I43" s="72">
        <f t="shared" si="10"/>
        <v>0</v>
      </c>
      <c r="J43" s="72">
        <f>I43+H43</f>
        <v>0</v>
      </c>
      <c r="K43" s="72">
        <f>H43+'Oct 24'!K43</f>
        <v>0</v>
      </c>
      <c r="L43" s="72">
        <f>I43+'Oct 24'!L43</f>
        <v>0</v>
      </c>
      <c r="M43" s="72">
        <f>SUM(K43:L43)</f>
        <v>0</v>
      </c>
      <c r="N43" s="114">
        <f t="shared" si="6"/>
        <v>0</v>
      </c>
      <c r="O43" s="108"/>
    </row>
    <row r="44" spans="1:15" ht="43.2" x14ac:dyDescent="0.3">
      <c r="A44" s="37" t="s">
        <v>171</v>
      </c>
      <c r="B44" s="18" t="s">
        <v>179</v>
      </c>
      <c r="C44" s="71"/>
      <c r="D44" s="161"/>
      <c r="E44" s="161"/>
      <c r="F44" s="161"/>
      <c r="G44" s="161"/>
      <c r="H44" s="72">
        <f t="shared" si="10"/>
        <v>0</v>
      </c>
      <c r="I44" s="72">
        <f t="shared" si="10"/>
        <v>0</v>
      </c>
      <c r="J44" s="72">
        <f>I44+H44</f>
        <v>0</v>
      </c>
      <c r="K44" s="72">
        <f>H44+'Oct 24'!K44</f>
        <v>0</v>
      </c>
      <c r="L44" s="72">
        <f>I44+'Oct 24'!L44</f>
        <v>0</v>
      </c>
      <c r="M44" s="72">
        <f>SUM(K44:L44)</f>
        <v>0</v>
      </c>
      <c r="N44" s="114">
        <f t="shared" si="6"/>
        <v>0</v>
      </c>
      <c r="O44" s="108"/>
    </row>
    <row r="45" spans="1:15" ht="28.8" x14ac:dyDescent="0.3">
      <c r="A45" s="37"/>
      <c r="B45" s="104" t="s">
        <v>181</v>
      </c>
      <c r="C45" s="135">
        <f t="shared" ref="C45" si="11">SUM(C41:C44)</f>
        <v>0</v>
      </c>
      <c r="D45" s="135">
        <f>SUM(D41:D44)</f>
        <v>0</v>
      </c>
      <c r="E45" s="135">
        <f>SUM(E41:E44)</f>
        <v>0</v>
      </c>
      <c r="F45" s="135">
        <f>SUM(F41:F44)</f>
        <v>0</v>
      </c>
      <c r="G45" s="135">
        <f>SUM(G41:G44)</f>
        <v>0</v>
      </c>
      <c r="H45" s="135">
        <f t="shared" ref="H45:M45" si="12">SUM(H41:H44)</f>
        <v>0</v>
      </c>
      <c r="I45" s="135">
        <f t="shared" si="12"/>
        <v>0</v>
      </c>
      <c r="J45" s="135">
        <f t="shared" si="12"/>
        <v>0</v>
      </c>
      <c r="K45" s="135">
        <f t="shared" si="12"/>
        <v>5</v>
      </c>
      <c r="L45" s="135">
        <f t="shared" si="12"/>
        <v>9</v>
      </c>
      <c r="M45" s="135">
        <f t="shared" si="12"/>
        <v>14</v>
      </c>
      <c r="N45" s="114">
        <f t="shared" si="6"/>
        <v>0</v>
      </c>
      <c r="O45" s="108" t="e">
        <f t="shared" si="2"/>
        <v>#DIV/0!</v>
      </c>
    </row>
    <row r="46" spans="1:15" ht="28.8" x14ac:dyDescent="0.3">
      <c r="A46" s="44"/>
      <c r="B46" s="99" t="s">
        <v>180</v>
      </c>
      <c r="C46" s="100">
        <f t="shared" ref="C46" si="13">C38+C45</f>
        <v>0</v>
      </c>
      <c r="D46" s="118">
        <f t="shared" ref="D46:M46" si="14">D38+D45</f>
        <v>0</v>
      </c>
      <c r="E46" s="118">
        <f t="shared" si="14"/>
        <v>0</v>
      </c>
      <c r="F46" s="118">
        <f t="shared" si="14"/>
        <v>0</v>
      </c>
      <c r="G46" s="118">
        <f t="shared" si="14"/>
        <v>0</v>
      </c>
      <c r="H46" s="100">
        <f t="shared" si="14"/>
        <v>0</v>
      </c>
      <c r="I46" s="100">
        <f t="shared" si="14"/>
        <v>0</v>
      </c>
      <c r="J46" s="100">
        <f t="shared" si="14"/>
        <v>0</v>
      </c>
      <c r="K46" s="100">
        <f t="shared" si="14"/>
        <v>43</v>
      </c>
      <c r="L46" s="100">
        <f t="shared" si="14"/>
        <v>43</v>
      </c>
      <c r="M46" s="100">
        <f t="shared" si="14"/>
        <v>86</v>
      </c>
      <c r="N46" s="114">
        <f t="shared" si="6"/>
        <v>0</v>
      </c>
      <c r="O46" s="108" t="e">
        <f t="shared" si="2"/>
        <v>#DIV/0!</v>
      </c>
    </row>
    <row r="47" spans="1:15" x14ac:dyDescent="0.3">
      <c r="A47" s="38"/>
      <c r="B47" s="130" t="s">
        <v>77</v>
      </c>
      <c r="C47" s="131"/>
      <c r="D47" s="133"/>
      <c r="E47" s="133"/>
      <c r="F47" s="133"/>
      <c r="G47" s="134"/>
      <c r="H47" s="78"/>
      <c r="I47" s="31"/>
      <c r="J47" s="31"/>
      <c r="K47" s="31"/>
      <c r="L47" s="112"/>
      <c r="M47" s="112"/>
      <c r="N47" s="112"/>
      <c r="O47" s="112"/>
    </row>
    <row r="48" spans="1:15" ht="28.8" x14ac:dyDescent="0.3">
      <c r="A48" s="37">
        <v>10</v>
      </c>
      <c r="B48" s="18" t="s">
        <v>59</v>
      </c>
      <c r="C48" s="71">
        <v>1</v>
      </c>
      <c r="D48" s="164"/>
      <c r="E48" s="163"/>
      <c r="F48" s="161">
        <v>0</v>
      </c>
      <c r="G48" s="161"/>
      <c r="H48" s="72">
        <f>D48+F48</f>
        <v>0</v>
      </c>
      <c r="I48" s="72">
        <f>E48+G48</f>
        <v>0</v>
      </c>
      <c r="J48" s="72">
        <f>I48+H48</f>
        <v>0</v>
      </c>
      <c r="K48" s="72">
        <f>H48+'Oct 24'!K48</f>
        <v>0</v>
      </c>
      <c r="L48" s="72">
        <f>I48+'Oct 24'!L48</f>
        <v>0</v>
      </c>
      <c r="M48" s="72">
        <f>SUM(K48:L48)</f>
        <v>0</v>
      </c>
      <c r="N48" s="114">
        <f>C48*8</f>
        <v>8</v>
      </c>
      <c r="O48" s="108">
        <f t="shared" si="2"/>
        <v>0</v>
      </c>
    </row>
    <row r="49" spans="1:15" x14ac:dyDescent="0.3">
      <c r="A49" s="37" t="s">
        <v>60</v>
      </c>
      <c r="B49" s="18" t="s">
        <v>61</v>
      </c>
      <c r="C49" s="71">
        <v>150</v>
      </c>
      <c r="D49" s="163"/>
      <c r="E49" s="163"/>
      <c r="F49" s="161"/>
      <c r="G49" s="161"/>
      <c r="H49" s="72">
        <f t="shared" ref="H49:I52" si="15">D49+F49</f>
        <v>0</v>
      </c>
      <c r="I49" s="72">
        <f t="shared" si="15"/>
        <v>0</v>
      </c>
      <c r="J49" s="72">
        <f>I49+H49</f>
        <v>0</v>
      </c>
      <c r="K49" s="72">
        <f>H49+'Oct 24'!K49</f>
        <v>0</v>
      </c>
      <c r="L49" s="72">
        <f>I49+'Oct 24'!L49</f>
        <v>0</v>
      </c>
      <c r="M49" s="72">
        <f>SUM(K49:L49)</f>
        <v>0</v>
      </c>
      <c r="N49" s="114">
        <f>C49*8</f>
        <v>1200</v>
      </c>
      <c r="O49" s="108">
        <f t="shared" si="2"/>
        <v>0</v>
      </c>
    </row>
    <row r="50" spans="1:15" ht="28.8" x14ac:dyDescent="0.3">
      <c r="A50" s="37" t="s">
        <v>62</v>
      </c>
      <c r="B50" s="18" t="s">
        <v>64</v>
      </c>
      <c r="C50" s="71">
        <v>9</v>
      </c>
      <c r="D50" s="163"/>
      <c r="E50" s="163"/>
      <c r="F50" s="161"/>
      <c r="G50" s="161"/>
      <c r="H50" s="72">
        <f t="shared" si="15"/>
        <v>0</v>
      </c>
      <c r="I50" s="72">
        <f t="shared" si="15"/>
        <v>0</v>
      </c>
      <c r="J50" s="72">
        <f>I50+H50</f>
        <v>0</v>
      </c>
      <c r="K50" s="72">
        <f>H50+'Oct 24'!K50</f>
        <v>0</v>
      </c>
      <c r="L50" s="72">
        <f>I50+'Oct 24'!L50</f>
        <v>0</v>
      </c>
      <c r="M50" s="72">
        <f>SUM(K50:L50)</f>
        <v>0</v>
      </c>
      <c r="N50" s="114">
        <f>C50*8</f>
        <v>72</v>
      </c>
      <c r="O50" s="108">
        <f>M50/N50</f>
        <v>0</v>
      </c>
    </row>
    <row r="51" spans="1:15" ht="28.8" x14ac:dyDescent="0.3">
      <c r="A51" s="37" t="s">
        <v>63</v>
      </c>
      <c r="B51" s="18" t="s">
        <v>65</v>
      </c>
      <c r="C51" s="71">
        <v>7</v>
      </c>
      <c r="D51" s="163"/>
      <c r="E51" s="163"/>
      <c r="F51" s="161"/>
      <c r="G51" s="161"/>
      <c r="H51" s="72">
        <f t="shared" si="15"/>
        <v>0</v>
      </c>
      <c r="I51" s="72">
        <f t="shared" si="15"/>
        <v>0</v>
      </c>
      <c r="J51" s="72">
        <f>I51+H51</f>
        <v>0</v>
      </c>
      <c r="K51" s="72">
        <f>H51+'Oct 24'!K51</f>
        <v>0</v>
      </c>
      <c r="L51" s="72">
        <f>I51+'Oct 24'!L51</f>
        <v>0</v>
      </c>
      <c r="M51" s="72">
        <f>SUM(K51:L51)</f>
        <v>0</v>
      </c>
      <c r="N51" s="114">
        <f>C51*8</f>
        <v>56</v>
      </c>
      <c r="O51" s="108">
        <f t="shared" si="2"/>
        <v>0</v>
      </c>
    </row>
    <row r="52" spans="1:15" ht="28.8" x14ac:dyDescent="0.3">
      <c r="A52" s="37" t="s">
        <v>96</v>
      </c>
      <c r="B52" s="18" t="s">
        <v>66</v>
      </c>
      <c r="C52" s="71">
        <v>7</v>
      </c>
      <c r="D52" s="163"/>
      <c r="E52" s="163"/>
      <c r="F52" s="161"/>
      <c r="G52" s="161"/>
      <c r="H52" s="72">
        <f t="shared" si="15"/>
        <v>0</v>
      </c>
      <c r="I52" s="72">
        <f t="shared" si="15"/>
        <v>0</v>
      </c>
      <c r="J52" s="72">
        <f>I52+H52</f>
        <v>0</v>
      </c>
      <c r="K52" s="72">
        <f>H52+'Oct 24'!K52</f>
        <v>0</v>
      </c>
      <c r="L52" s="72">
        <f>I52+'Oct 24'!L52</f>
        <v>0</v>
      </c>
      <c r="M52" s="72">
        <f>SUM(K52:L52)</f>
        <v>0</v>
      </c>
      <c r="N52" s="114">
        <f>C52*8</f>
        <v>56</v>
      </c>
      <c r="O52" s="108">
        <f>M52/N52</f>
        <v>0</v>
      </c>
    </row>
    <row r="53" spans="1:15" x14ac:dyDescent="0.3">
      <c r="A53" s="38"/>
      <c r="B53" s="41" t="s">
        <v>69</v>
      </c>
      <c r="C53" s="33"/>
      <c r="D53" s="34"/>
      <c r="E53" s="34"/>
      <c r="F53" s="34"/>
      <c r="G53" s="34"/>
      <c r="H53" s="115"/>
      <c r="I53" s="31"/>
      <c r="J53" s="31"/>
      <c r="K53" s="31"/>
      <c r="L53" s="112"/>
      <c r="M53" s="112"/>
      <c r="N53" s="112"/>
      <c r="O53" s="112"/>
    </row>
    <row r="54" spans="1:15" x14ac:dyDescent="0.3">
      <c r="A54" s="37" t="s">
        <v>70</v>
      </c>
      <c r="B54" s="18" t="s">
        <v>71</v>
      </c>
      <c r="C54" s="71"/>
      <c r="D54" s="161"/>
      <c r="E54" s="166"/>
      <c r="F54" s="166"/>
      <c r="G54" s="166"/>
      <c r="H54" s="72">
        <f t="shared" ref="H54:I57" si="16">D54+F54</f>
        <v>0</v>
      </c>
      <c r="I54" s="72">
        <f t="shared" si="16"/>
        <v>0</v>
      </c>
      <c r="J54" s="72">
        <f>I54+H54</f>
        <v>0</v>
      </c>
      <c r="K54" s="72">
        <f>H54+'Oct 24'!K54</f>
        <v>0</v>
      </c>
      <c r="L54" s="72">
        <f>I54+'Oct 24'!L54</f>
        <v>0</v>
      </c>
      <c r="M54" s="72">
        <f>SUM(K54:L54)</f>
        <v>0</v>
      </c>
      <c r="N54" s="114">
        <f t="shared" si="6"/>
        <v>0</v>
      </c>
      <c r="O54" s="108" t="e">
        <f>M54/N54</f>
        <v>#DIV/0!</v>
      </c>
    </row>
    <row r="55" spans="1:15" ht="28.8" x14ac:dyDescent="0.3">
      <c r="A55" s="37" t="s">
        <v>97</v>
      </c>
      <c r="B55" s="18" t="s">
        <v>72</v>
      </c>
      <c r="C55" s="71"/>
      <c r="D55" s="161"/>
      <c r="E55" s="161"/>
      <c r="F55" s="161"/>
      <c r="G55" s="161"/>
      <c r="H55" s="72">
        <f t="shared" si="16"/>
        <v>0</v>
      </c>
      <c r="I55" s="72">
        <f t="shared" si="16"/>
        <v>0</v>
      </c>
      <c r="J55" s="72">
        <f>I55+H55</f>
        <v>0</v>
      </c>
      <c r="K55" s="72">
        <f>H55+'Oct 24'!K55</f>
        <v>0</v>
      </c>
      <c r="L55" s="72">
        <f>I55+'Oct 24'!L55</f>
        <v>0</v>
      </c>
      <c r="M55" s="72">
        <f>SUM(K55:L55)</f>
        <v>0</v>
      </c>
      <c r="N55" s="114">
        <f t="shared" si="6"/>
        <v>0</v>
      </c>
      <c r="O55" s="108" t="e">
        <f>M55/N55</f>
        <v>#DIV/0!</v>
      </c>
    </row>
    <row r="56" spans="1:15" ht="28.8" x14ac:dyDescent="0.3">
      <c r="A56" s="37" t="s">
        <v>98</v>
      </c>
      <c r="B56" s="18" t="s">
        <v>73</v>
      </c>
      <c r="C56" s="71"/>
      <c r="D56" s="161"/>
      <c r="E56" s="161"/>
      <c r="F56" s="161"/>
      <c r="G56" s="161"/>
      <c r="H56" s="72">
        <f t="shared" si="16"/>
        <v>0</v>
      </c>
      <c r="I56" s="72">
        <f t="shared" si="16"/>
        <v>0</v>
      </c>
      <c r="J56" s="72">
        <f>I56+H56</f>
        <v>0</v>
      </c>
      <c r="K56" s="72">
        <f>H56+'Oct 24'!K56</f>
        <v>0</v>
      </c>
      <c r="L56" s="72">
        <f>I56+'Oct 24'!L56</f>
        <v>0</v>
      </c>
      <c r="M56" s="72">
        <f>SUM(K56:L56)</f>
        <v>0</v>
      </c>
      <c r="N56" s="114">
        <f t="shared" si="6"/>
        <v>0</v>
      </c>
      <c r="O56" s="108" t="e">
        <f>M56/N56</f>
        <v>#DIV/0!</v>
      </c>
    </row>
    <row r="57" spans="1:15" ht="28.8" x14ac:dyDescent="0.3">
      <c r="A57" s="37" t="s">
        <v>167</v>
      </c>
      <c r="B57" s="18" t="s">
        <v>168</v>
      </c>
      <c r="C57" s="71"/>
      <c r="D57" s="161"/>
      <c r="E57" s="161"/>
      <c r="F57" s="161"/>
      <c r="G57" s="161"/>
      <c r="H57" s="72">
        <f t="shared" si="16"/>
        <v>0</v>
      </c>
      <c r="I57" s="72">
        <f t="shared" si="16"/>
        <v>0</v>
      </c>
      <c r="J57" s="72">
        <f>I57+H57</f>
        <v>0</v>
      </c>
      <c r="K57" s="72">
        <f>H57+'Oct 24'!K57</f>
        <v>8</v>
      </c>
      <c r="L57" s="72">
        <f>I57+'Oct 24'!L57</f>
        <v>8</v>
      </c>
      <c r="M57" s="72">
        <f>SUM(K57:L57)</f>
        <v>16</v>
      </c>
      <c r="N57" s="114">
        <f t="shared" si="6"/>
        <v>0</v>
      </c>
      <c r="O57" s="108" t="e">
        <f>M57/N57</f>
        <v>#DIV/0!</v>
      </c>
    </row>
    <row r="58" spans="1:15" x14ac:dyDescent="0.3">
      <c r="A58" s="38"/>
      <c r="B58" s="169" t="s">
        <v>202</v>
      </c>
      <c r="C58" s="38"/>
      <c r="D58" s="34"/>
      <c r="E58" s="34"/>
      <c r="F58" s="34"/>
      <c r="G58" s="34"/>
      <c r="H58" s="115"/>
      <c r="I58" s="31"/>
      <c r="J58" s="31"/>
      <c r="K58" s="180"/>
      <c r="L58" s="112"/>
      <c r="M58" s="112"/>
      <c r="N58" s="112"/>
      <c r="O58" s="112"/>
    </row>
    <row r="59" spans="1:15" x14ac:dyDescent="0.25">
      <c r="A59" s="37">
        <v>12</v>
      </c>
      <c r="B59" s="174" t="s">
        <v>182</v>
      </c>
      <c r="C59" s="175"/>
      <c r="D59" s="161"/>
      <c r="E59" s="161"/>
      <c r="F59" s="161"/>
      <c r="G59" s="161"/>
      <c r="H59" s="72">
        <f t="shared" ref="H59:I68" si="17">D59+F59</f>
        <v>0</v>
      </c>
      <c r="I59" s="72">
        <f t="shared" si="17"/>
        <v>0</v>
      </c>
      <c r="J59" s="72">
        <f t="shared" ref="J59:J68" si="18">I59+H59</f>
        <v>0</v>
      </c>
      <c r="K59" s="93">
        <f>H59+'Oct 24'!K59</f>
        <v>0</v>
      </c>
      <c r="L59" s="72">
        <f>I59+'Oct 24'!L59</f>
        <v>0</v>
      </c>
      <c r="M59" s="72">
        <f>SUM(K59:L59)</f>
        <v>0</v>
      </c>
      <c r="N59" s="114">
        <f>C59*12</f>
        <v>0</v>
      </c>
      <c r="O59" s="108" t="e">
        <f>M59/N59</f>
        <v>#DIV/0!</v>
      </c>
    </row>
    <row r="60" spans="1:15" ht="26.4" x14ac:dyDescent="0.25">
      <c r="A60" s="37" t="s">
        <v>172</v>
      </c>
      <c r="B60" s="174" t="s">
        <v>183</v>
      </c>
      <c r="C60" s="175"/>
      <c r="D60" s="161"/>
      <c r="E60" s="161"/>
      <c r="F60" s="161"/>
      <c r="G60" s="161"/>
      <c r="H60" s="72">
        <f t="shared" si="17"/>
        <v>0</v>
      </c>
      <c r="I60" s="72">
        <f t="shared" si="17"/>
        <v>0</v>
      </c>
      <c r="J60" s="72">
        <f t="shared" si="18"/>
        <v>0</v>
      </c>
      <c r="K60" s="93">
        <f>H60+'Oct 24'!K60</f>
        <v>0</v>
      </c>
      <c r="L60" s="72">
        <f>I60+'Oct 24'!L60</f>
        <v>0</v>
      </c>
      <c r="M60" s="72">
        <f>SUM(K60:L60)</f>
        <v>0</v>
      </c>
      <c r="N60" s="114">
        <f>C60*12</f>
        <v>0</v>
      </c>
      <c r="O60" s="108" t="e">
        <f>M60/N60</f>
        <v>#DIV/0!</v>
      </c>
    </row>
    <row r="61" spans="1:15" ht="26.4" x14ac:dyDescent="0.25">
      <c r="A61" s="37" t="s">
        <v>173</v>
      </c>
      <c r="B61" s="176" t="s">
        <v>184</v>
      </c>
      <c r="C61" s="175"/>
      <c r="D61" s="161"/>
      <c r="E61" s="161"/>
      <c r="F61" s="161"/>
      <c r="G61" s="161"/>
      <c r="H61" s="72">
        <f t="shared" si="17"/>
        <v>0</v>
      </c>
      <c r="I61" s="72">
        <f t="shared" si="17"/>
        <v>0</v>
      </c>
      <c r="J61" s="72">
        <f t="shared" si="18"/>
        <v>0</v>
      </c>
      <c r="K61" s="93">
        <f>H61+'Oct 24'!K61</f>
        <v>0</v>
      </c>
      <c r="L61" s="72">
        <f>I61+'Oct 24'!L61</f>
        <v>0</v>
      </c>
      <c r="M61" s="72">
        <f>SUM(K61:L61)</f>
        <v>0</v>
      </c>
      <c r="N61" s="114">
        <f>C61*12</f>
        <v>0</v>
      </c>
      <c r="O61" s="108" t="e">
        <f>M61/N61</f>
        <v>#DIV/0!</v>
      </c>
    </row>
    <row r="62" spans="1:15" ht="26.4" x14ac:dyDescent="0.25">
      <c r="A62" s="37" t="s">
        <v>174</v>
      </c>
      <c r="B62" s="176" t="s">
        <v>185</v>
      </c>
      <c r="C62" s="175"/>
      <c r="D62" s="161"/>
      <c r="E62" s="161"/>
      <c r="F62" s="161"/>
      <c r="G62" s="161"/>
      <c r="H62" s="72">
        <f t="shared" si="17"/>
        <v>0</v>
      </c>
      <c r="I62" s="72">
        <f t="shared" si="17"/>
        <v>0</v>
      </c>
      <c r="J62" s="72">
        <f t="shared" si="18"/>
        <v>0</v>
      </c>
      <c r="K62" s="72">
        <f>H62+'Oct 24'!K62</f>
        <v>0</v>
      </c>
      <c r="L62" s="72">
        <f>I62+'Oct 24'!L62</f>
        <v>0</v>
      </c>
      <c r="M62" s="72">
        <f>SUM(K62:L62)</f>
        <v>0</v>
      </c>
      <c r="N62" s="114">
        <f>C62*12</f>
        <v>0</v>
      </c>
      <c r="O62" s="108" t="e">
        <f>M62/N62</f>
        <v>#DIV/0!</v>
      </c>
    </row>
    <row r="63" spans="1:15" x14ac:dyDescent="0.25">
      <c r="A63" s="38"/>
      <c r="B63" s="178" t="s">
        <v>203</v>
      </c>
      <c r="C63" s="38"/>
      <c r="D63" s="34"/>
      <c r="E63" s="34"/>
      <c r="F63" s="34"/>
      <c r="G63" s="34"/>
      <c r="H63" s="115"/>
      <c r="I63" s="31"/>
      <c r="J63" s="31"/>
      <c r="K63" s="31"/>
      <c r="L63" s="112"/>
      <c r="M63" s="112"/>
      <c r="N63" s="112"/>
      <c r="O63" s="112"/>
    </row>
    <row r="64" spans="1:15" ht="26.4" x14ac:dyDescent="0.25">
      <c r="A64" s="37">
        <v>13</v>
      </c>
      <c r="B64" s="176" t="s">
        <v>204</v>
      </c>
      <c r="C64" s="175"/>
      <c r="D64" s="161"/>
      <c r="E64" s="161"/>
      <c r="F64" s="161"/>
      <c r="G64" s="161"/>
      <c r="H64" s="72">
        <f t="shared" si="17"/>
        <v>0</v>
      </c>
      <c r="I64" s="72">
        <f t="shared" si="17"/>
        <v>0</v>
      </c>
      <c r="J64" s="72">
        <f t="shared" si="18"/>
        <v>0</v>
      </c>
      <c r="K64" s="72">
        <f>H64+'Oct 24'!K64</f>
        <v>0</v>
      </c>
      <c r="L64" s="72">
        <f>I64+'Oct 24'!L64</f>
        <v>0</v>
      </c>
      <c r="M64" s="72">
        <f>SUM(K64:L64)</f>
        <v>0</v>
      </c>
      <c r="N64" s="114">
        <f>C64*12</f>
        <v>0</v>
      </c>
      <c r="O64" s="108" t="e">
        <f>M64/N64</f>
        <v>#DIV/0!</v>
      </c>
    </row>
    <row r="65" spans="1:19" ht="26.4" x14ac:dyDescent="0.25">
      <c r="A65" s="37" t="s">
        <v>186</v>
      </c>
      <c r="B65" s="176" t="s">
        <v>205</v>
      </c>
      <c r="C65" s="175"/>
      <c r="D65" s="161"/>
      <c r="E65" s="161"/>
      <c r="F65" s="161"/>
      <c r="G65" s="161"/>
      <c r="H65" s="72">
        <f t="shared" si="17"/>
        <v>0</v>
      </c>
      <c r="I65" s="72">
        <f t="shared" si="17"/>
        <v>0</v>
      </c>
      <c r="J65" s="72">
        <f t="shared" si="18"/>
        <v>0</v>
      </c>
      <c r="K65" s="72">
        <f>H65+'Oct 24'!K65</f>
        <v>0</v>
      </c>
      <c r="L65" s="72">
        <f>I65+'Oct 24'!L65</f>
        <v>0</v>
      </c>
      <c r="M65" s="72">
        <f>SUM(K65:L65)</f>
        <v>0</v>
      </c>
      <c r="N65" s="114">
        <f>C65*12</f>
        <v>0</v>
      </c>
      <c r="O65" s="108" t="e">
        <f>M65/N65</f>
        <v>#DIV/0!</v>
      </c>
    </row>
    <row r="66" spans="1:19" ht="26.4" x14ac:dyDescent="0.25">
      <c r="A66" s="37" t="s">
        <v>187</v>
      </c>
      <c r="B66" s="176" t="s">
        <v>206</v>
      </c>
      <c r="C66" s="175"/>
      <c r="D66" s="161"/>
      <c r="E66" s="161"/>
      <c r="F66" s="161"/>
      <c r="G66" s="161"/>
      <c r="H66" s="72">
        <f t="shared" si="17"/>
        <v>0</v>
      </c>
      <c r="I66" s="72">
        <f t="shared" si="17"/>
        <v>0</v>
      </c>
      <c r="J66" s="72">
        <f t="shared" si="18"/>
        <v>0</v>
      </c>
      <c r="K66" s="72">
        <f>H66+'Oct 24'!K66</f>
        <v>0</v>
      </c>
      <c r="L66" s="72">
        <f>I66+'Oct 24'!L66</f>
        <v>0</v>
      </c>
      <c r="M66" s="72">
        <f>SUM(K66:L66)</f>
        <v>0</v>
      </c>
      <c r="N66" s="114">
        <f>C66*12</f>
        <v>0</v>
      </c>
      <c r="O66" s="108" t="e">
        <f>M66/N66</f>
        <v>#DIV/0!</v>
      </c>
    </row>
    <row r="67" spans="1:19" ht="26.4" x14ac:dyDescent="0.25">
      <c r="A67" s="37" t="s">
        <v>186</v>
      </c>
      <c r="B67" s="176" t="s">
        <v>207</v>
      </c>
      <c r="C67" s="175"/>
      <c r="D67" s="161"/>
      <c r="E67" s="161"/>
      <c r="F67" s="161"/>
      <c r="G67" s="161"/>
      <c r="H67" s="72">
        <f t="shared" si="17"/>
        <v>0</v>
      </c>
      <c r="I67" s="72">
        <f t="shared" si="17"/>
        <v>0</v>
      </c>
      <c r="J67" s="72">
        <f t="shared" si="18"/>
        <v>0</v>
      </c>
      <c r="K67" s="72">
        <f>H67+'Oct 24'!K67</f>
        <v>0</v>
      </c>
      <c r="L67" s="72">
        <f>I67+'Oct 24'!L67</f>
        <v>0</v>
      </c>
      <c r="M67" s="72">
        <f>SUM(K67:L67)</f>
        <v>0</v>
      </c>
      <c r="N67" s="114">
        <f>C67*12</f>
        <v>0</v>
      </c>
      <c r="O67" s="108" t="e">
        <f>M67/N67</f>
        <v>#DIV/0!</v>
      </c>
    </row>
    <row r="68" spans="1:19" ht="26.4" x14ac:dyDescent="0.25">
      <c r="A68" s="37" t="s">
        <v>187</v>
      </c>
      <c r="B68" s="176" t="s">
        <v>208</v>
      </c>
      <c r="C68" s="175"/>
      <c r="D68" s="161"/>
      <c r="E68" s="161"/>
      <c r="F68" s="161"/>
      <c r="G68" s="161"/>
      <c r="H68" s="72">
        <f t="shared" si="17"/>
        <v>0</v>
      </c>
      <c r="I68" s="72">
        <f t="shared" si="17"/>
        <v>0</v>
      </c>
      <c r="J68" s="72">
        <f t="shared" si="18"/>
        <v>0</v>
      </c>
      <c r="K68" s="72">
        <f>H68+'Oct 24'!K68</f>
        <v>0</v>
      </c>
      <c r="L68" s="72">
        <f>I68+'Oct 24'!L68</f>
        <v>0</v>
      </c>
      <c r="M68" s="72">
        <f>SUM(K68:L68)</f>
        <v>0</v>
      </c>
      <c r="N68" s="114">
        <f>C68*12</f>
        <v>0</v>
      </c>
      <c r="O68" s="108" t="e">
        <f>M68/N68</f>
        <v>#DIV/0!</v>
      </c>
    </row>
    <row r="69" spans="1:19" ht="15" thickBot="1" x14ac:dyDescent="0.35">
      <c r="A69" s="211" t="s">
        <v>87</v>
      </c>
      <c r="B69" s="212"/>
      <c r="C69" s="212"/>
      <c r="D69" s="51"/>
      <c r="E69" s="51"/>
      <c r="F69" s="51"/>
      <c r="G69" s="51"/>
      <c r="H69" s="51"/>
      <c r="I69" s="51"/>
      <c r="J69" s="51"/>
      <c r="K69" s="51"/>
      <c r="L69" s="51"/>
      <c r="M69" s="51"/>
      <c r="N69" s="51"/>
      <c r="O69" s="51"/>
    </row>
    <row r="70" spans="1:19" x14ac:dyDescent="0.3">
      <c r="A70" s="51"/>
      <c r="B70" s="56" t="s">
        <v>88</v>
      </c>
      <c r="C70" s="95" t="e">
        <f>J13/D12</f>
        <v>#DIV/0!</v>
      </c>
      <c r="D70" s="51"/>
      <c r="E70" s="51"/>
      <c r="F70" s="51"/>
      <c r="G70" s="51"/>
      <c r="H70" s="51"/>
      <c r="I70" s="51"/>
      <c r="J70" s="51"/>
      <c r="K70" s="51"/>
      <c r="L70" s="51"/>
      <c r="M70" s="51"/>
      <c r="N70" s="51"/>
      <c r="O70" s="51"/>
    </row>
    <row r="71" spans="1:19" s="125" customFormat="1" x14ac:dyDescent="0.3">
      <c r="A71" s="51"/>
      <c r="B71" s="57" t="s">
        <v>160</v>
      </c>
      <c r="C71" s="96" t="e">
        <f>J21*100/J20</f>
        <v>#DIV/0!</v>
      </c>
      <c r="D71" s="51"/>
      <c r="E71" s="51"/>
      <c r="F71" s="51"/>
      <c r="G71" s="51"/>
      <c r="H71" s="51"/>
      <c r="I71" s="51"/>
      <c r="J71" s="51"/>
      <c r="K71" s="51"/>
      <c r="L71" s="51"/>
      <c r="M71" s="51"/>
      <c r="N71" s="51"/>
      <c r="O71" s="51"/>
    </row>
    <row r="72" spans="1:19" x14ac:dyDescent="0.3">
      <c r="A72" s="51"/>
      <c r="B72" s="57" t="s">
        <v>161</v>
      </c>
      <c r="C72" s="97" t="e">
        <f>J28*100/J27</f>
        <v>#DIV/0!</v>
      </c>
      <c r="D72" s="51"/>
      <c r="E72" s="51"/>
      <c r="F72" s="51"/>
      <c r="G72" s="51"/>
      <c r="H72" s="51"/>
      <c r="I72" s="51"/>
      <c r="J72" s="51"/>
      <c r="K72" s="51"/>
      <c r="L72" s="51"/>
      <c r="M72" s="51"/>
      <c r="N72" s="51"/>
      <c r="O72" s="51"/>
    </row>
    <row r="73" spans="1:19" ht="28.8" x14ac:dyDescent="0.3">
      <c r="A73" s="51"/>
      <c r="B73" s="57" t="s">
        <v>93</v>
      </c>
      <c r="C73" s="154" t="e">
        <f>(J33+J41)*100/J26</f>
        <v>#DIV/0!</v>
      </c>
      <c r="D73" s="51"/>
      <c r="E73" s="51"/>
      <c r="F73" s="51"/>
      <c r="G73" s="51"/>
      <c r="H73" s="51"/>
      <c r="I73" s="51"/>
      <c r="J73" s="51"/>
      <c r="K73" s="51"/>
      <c r="L73" s="51"/>
      <c r="M73" s="51"/>
      <c r="N73" s="51"/>
      <c r="O73" s="51"/>
    </row>
    <row r="74" spans="1:19" s="125" customFormat="1" ht="29.4" thickBot="1" x14ac:dyDescent="0.35">
      <c r="A74" s="51"/>
      <c r="B74" s="58" t="s">
        <v>94</v>
      </c>
      <c r="C74" s="98" t="e">
        <f>(J34+J43)*100/J30</f>
        <v>#DIV/0!</v>
      </c>
      <c r="D74" s="51"/>
      <c r="E74" s="51"/>
      <c r="F74" s="51"/>
      <c r="G74" s="51"/>
      <c r="H74" s="51"/>
      <c r="I74" s="51"/>
      <c r="J74" s="51"/>
      <c r="K74" s="51"/>
      <c r="L74" s="51"/>
      <c r="M74" s="51"/>
      <c r="N74" s="51"/>
      <c r="O74" s="51"/>
      <c r="P74" s="120"/>
      <c r="Q74" s="120"/>
      <c r="R74" s="120"/>
      <c r="S74" s="120"/>
    </row>
    <row r="75" spans="1:19" x14ac:dyDescent="0.3">
      <c r="A75" s="207" t="s">
        <v>13</v>
      </c>
      <c r="B75" s="208"/>
      <c r="C75" s="208"/>
      <c r="D75" s="207"/>
      <c r="E75" s="207"/>
      <c r="F75" s="207"/>
      <c r="G75" s="207"/>
      <c r="H75" s="207"/>
      <c r="I75" s="207"/>
      <c r="J75" s="207"/>
      <c r="K75" s="207"/>
      <c r="L75" s="207"/>
      <c r="M75" s="207"/>
      <c r="N75" s="207"/>
      <c r="O75" s="207"/>
    </row>
    <row r="76" spans="1:19" x14ac:dyDescent="0.3">
      <c r="A76" s="122"/>
      <c r="C76" s="122"/>
      <c r="D76" s="122"/>
      <c r="E76" s="122"/>
      <c r="F76" s="122"/>
      <c r="G76" s="122"/>
      <c r="H76" s="122"/>
      <c r="I76" s="122"/>
      <c r="J76" s="122"/>
      <c r="K76" s="122"/>
      <c r="L76" s="122"/>
      <c r="M76" s="122"/>
      <c r="N76" s="122"/>
      <c r="O76" s="122"/>
    </row>
    <row r="78" spans="1:19" ht="15" thickBot="1" x14ac:dyDescent="0.35">
      <c r="A78" s="123" t="s">
        <v>14</v>
      </c>
    </row>
    <row r="79" spans="1:19" ht="31.8" thickBot="1" x14ac:dyDescent="0.35">
      <c r="B79" s="184" t="s">
        <v>26</v>
      </c>
      <c r="C79" s="185" t="s">
        <v>8</v>
      </c>
    </row>
    <row r="80" spans="1:19" ht="30.6" thickBot="1" x14ac:dyDescent="0.35">
      <c r="B80" s="188" t="s">
        <v>23</v>
      </c>
      <c r="C80" s="189"/>
    </row>
    <row r="81" spans="1:8" ht="45" x14ac:dyDescent="0.3">
      <c r="A81" s="127"/>
      <c r="B81" s="190" t="s">
        <v>105</v>
      </c>
      <c r="C81" s="191"/>
    </row>
    <row r="82" spans="1:8" ht="30" x14ac:dyDescent="0.3">
      <c r="A82" s="127"/>
      <c r="B82" s="192" t="s">
        <v>24</v>
      </c>
      <c r="C82" s="193"/>
    </row>
    <row r="83" spans="1:8" ht="30.6" thickBot="1" x14ac:dyDescent="0.35">
      <c r="A83" s="127"/>
      <c r="B83" s="194" t="s">
        <v>25</v>
      </c>
      <c r="C83" s="195"/>
    </row>
    <row r="84" spans="1:8" ht="29.4" thickBot="1" x14ac:dyDescent="0.35">
      <c r="A84" s="127"/>
      <c r="B84" s="187" t="s">
        <v>190</v>
      </c>
      <c r="C84" s="186"/>
    </row>
    <row r="85" spans="1:8" x14ac:dyDescent="0.3">
      <c r="A85" s="127"/>
    </row>
    <row r="86" spans="1:8" x14ac:dyDescent="0.3">
      <c r="A86" s="127"/>
    </row>
    <row r="87" spans="1:8" x14ac:dyDescent="0.3">
      <c r="A87" s="123" t="s">
        <v>15</v>
      </c>
      <c r="G87" s="128" t="s">
        <v>16</v>
      </c>
      <c r="H87" s="128"/>
    </row>
    <row r="88" spans="1:8" x14ac:dyDescent="0.3">
      <c r="A88" s="123"/>
      <c r="G88" s="128"/>
      <c r="H88" s="128"/>
    </row>
    <row r="89" spans="1:8" x14ac:dyDescent="0.3">
      <c r="A89" s="123" t="s">
        <v>17</v>
      </c>
      <c r="G89" s="128" t="s">
        <v>17</v>
      </c>
      <c r="H89" s="128"/>
    </row>
    <row r="90" spans="1:8" x14ac:dyDescent="0.3">
      <c r="A90" s="123" t="s">
        <v>18</v>
      </c>
      <c r="G90" s="128" t="s">
        <v>18</v>
      </c>
      <c r="H90" s="128"/>
    </row>
    <row r="91" spans="1:8" x14ac:dyDescent="0.3">
      <c r="A91" s="123" t="s">
        <v>19</v>
      </c>
      <c r="G91" s="128" t="s">
        <v>19</v>
      </c>
      <c r="H91" s="128"/>
    </row>
    <row r="92" spans="1:8" x14ac:dyDescent="0.3">
      <c r="A92" s="123" t="s">
        <v>20</v>
      </c>
      <c r="G92" s="128" t="s">
        <v>20</v>
      </c>
      <c r="H92" s="128"/>
    </row>
  </sheetData>
  <protectedRanges>
    <protectedRange sqref="D1:G3 D8:G11 H45:M45 D93:G1048576" name="Range1_2"/>
    <protectedRange sqref="D7:G7" name="Range1_1_2"/>
    <protectedRange sqref="D12:G53 D55:G57 D54" name="Range1_2_1"/>
    <protectedRange sqref="E54:G54" name="Range1_2_2"/>
    <protectedRange sqref="D4:G4" name="Range1_1_2_2"/>
    <protectedRange sqref="D69:G92" name="Range1_2_5"/>
    <protectedRange sqref="D58:G68" name="Range1_2_1_3"/>
    <protectedRange sqref="C45" name="Range1_2_3"/>
    <protectedRange sqref="D6:G6" name="Range1_1_2_3"/>
    <protectedRange sqref="D5:G5" name="Range1_1_3_4_1_1"/>
  </protectedRanges>
  <mergeCells count="20">
    <mergeCell ref="A6:B6"/>
    <mergeCell ref="C6:L6"/>
    <mergeCell ref="A7:B7"/>
    <mergeCell ref="C7:E7"/>
    <mergeCell ref="D10:E10"/>
    <mergeCell ref="F10:G10"/>
    <mergeCell ref="H10:J10"/>
    <mergeCell ref="K10:M10"/>
    <mergeCell ref="A1:Q1"/>
    <mergeCell ref="A2:Q2"/>
    <mergeCell ref="A4:B4"/>
    <mergeCell ref="C4:L4"/>
    <mergeCell ref="A5:B5"/>
    <mergeCell ref="C5:L5"/>
    <mergeCell ref="A69:C69"/>
    <mergeCell ref="A75:O75"/>
    <mergeCell ref="H12:J12"/>
    <mergeCell ref="N10:N11"/>
    <mergeCell ref="K12:M12"/>
    <mergeCell ref="D12:G1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Description</vt:lpstr>
      <vt:lpstr>Apr 2024</vt:lpstr>
      <vt:lpstr>May 24</vt:lpstr>
      <vt:lpstr>June 24</vt:lpstr>
      <vt:lpstr>July 24</vt:lpstr>
      <vt:lpstr>Aug 24</vt:lpstr>
      <vt:lpstr>Sept 24</vt:lpstr>
      <vt:lpstr>Oct 24</vt:lpstr>
      <vt:lpstr>Nov 24</vt:lpstr>
      <vt:lpstr>Dec 24</vt:lpstr>
      <vt:lpstr>Jan 25</vt:lpstr>
      <vt:lpstr>Feb 25</vt:lpstr>
      <vt:lpstr>Mar 2025</vt:lpstr>
      <vt:lpstr>Consolidated Yearly</vt:lpstr>
      <vt:lpstr>Sheet13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2024-05-10T03:00:16Z</dcterms:modified>
</cp:coreProperties>
</file>