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\LS1\Manual\"/>
    </mc:Choice>
  </mc:AlternateContent>
  <xr:revisionPtr revIDLastSave="0" documentId="13_ncr:1_{5BFB2E5A-545C-4D6D-AFEA-F3FE62736AF5}" xr6:coauthVersionLast="43" xr6:coauthVersionMax="43" xr10:uidLastSave="{00000000-0000-0000-0000-000000000000}"/>
  <bookViews>
    <workbookView xWindow="34290" yWindow="480" windowWidth="28110" windowHeight="12690" xr2:uid="{E6A934CE-A329-4664-88C7-9BA8BA05CB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  <c r="F7" i="1" s="1"/>
  <c r="K7" i="1"/>
  <c r="M7" i="1"/>
  <c r="E6" i="1"/>
  <c r="F6" i="1" s="1"/>
  <c r="K6" i="1"/>
  <c r="K4" i="1"/>
  <c r="E4" i="1"/>
  <c r="M4" i="1" s="1"/>
  <c r="O4" i="1" s="1"/>
  <c r="K5" i="1"/>
  <c r="E5" i="1"/>
  <c r="M5" i="1" s="1"/>
  <c r="E3" i="1"/>
  <c r="M3" i="1" s="1"/>
  <c r="K3" i="1"/>
  <c r="E2" i="1"/>
  <c r="M2" i="1" s="1"/>
  <c r="K2" i="1"/>
  <c r="F4" i="1" l="1"/>
  <c r="F3" i="1"/>
  <c r="F2" i="1"/>
  <c r="F5" i="1"/>
  <c r="O7" i="1"/>
  <c r="P7" i="1" s="1"/>
  <c r="M6" i="1"/>
  <c r="O6" i="1" s="1"/>
  <c r="O2" i="1"/>
  <c r="O5" i="1"/>
  <c r="P5" i="1" s="1"/>
  <c r="P4" i="1"/>
  <c r="Q4" i="1"/>
  <c r="R4" i="1" s="1"/>
  <c r="S4" i="1" s="1"/>
  <c r="O3" i="1"/>
  <c r="Q7" i="1" l="1"/>
  <c r="R7" i="1" s="1"/>
  <c r="S7" i="1" s="1"/>
  <c r="P6" i="1"/>
  <c r="Q6" i="1"/>
  <c r="R6" i="1" s="1"/>
  <c r="S6" i="1" s="1"/>
  <c r="Q2" i="1"/>
  <c r="R2" i="1" s="1"/>
  <c r="S2" i="1" s="1"/>
  <c r="P2" i="1"/>
  <c r="Q5" i="1"/>
  <c r="R5" i="1" s="1"/>
  <c r="S5" i="1" s="1"/>
  <c r="P3" i="1"/>
  <c r="Q3" i="1"/>
  <c r="R3" i="1" s="1"/>
  <c r="S3" i="1" s="1"/>
</calcChain>
</file>

<file path=xl/sharedStrings.xml><?xml version="1.0" encoding="utf-8"?>
<sst xmlns="http://schemas.openxmlformats.org/spreadsheetml/2006/main" count="16" uniqueCount="16">
  <si>
    <t>Sample Rate</t>
  </si>
  <si>
    <t>Record Duration (s)</t>
  </si>
  <si>
    <t>Sleep Duration (s)</t>
  </si>
  <si>
    <t>mA Sleep</t>
  </si>
  <si>
    <t>mA Record</t>
  </si>
  <si>
    <t>mAh per battery pack</t>
  </si>
  <si>
    <t>battery packs</t>
  </si>
  <si>
    <t>total power</t>
  </si>
  <si>
    <t>Period (s)</t>
  </si>
  <si>
    <t>Avg Power Consumption (mA)</t>
  </si>
  <si>
    <t>Power Duration (h)</t>
  </si>
  <si>
    <t>Power Duration (Days)</t>
  </si>
  <si>
    <t>Memory (GB)</t>
  </si>
  <si>
    <t>Memory (MB)</t>
  </si>
  <si>
    <t>Record Duration (h)</t>
  </si>
  <si>
    <t>Duty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</si>
</sst>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 wrapText="1"/>
    </xf>
    <xf numFmtId="0" fontId="1" fillId="2" borderId="1" xfId="1" applyAlignment="1">
      <alignment horizontal="center"/>
    </xf>
    <xf numFmtId="0" fontId="2" fillId="3" borderId="1" xfId="2" applyAlignment="1">
      <alignment horizontal="center"/>
    </xf>
    <xf numFmtId="1" fontId="2" fillId="3" borderId="1" xfId="2" applyNumberFormat="1" applyAlignment="1">
      <alignment horizontal="center"/>
    </xf>
    <xf numFmtId="1" fontId="2" fillId="3" borderId="1" xfId="2" applyNumberFormat="1"/>
    <xf numFmtId="0" fontId="1" fillId="2" borderId="3" xfId="1" applyBorder="1" applyAlignment="1">
      <alignment horizontal="center"/>
    </xf>
    <xf numFmtId="0" fontId="2" fillId="3" borderId="3" xfId="2" applyBorder="1" applyAlignment="1">
      <alignment horizontal="center"/>
    </xf>
    <xf numFmtId="1" fontId="2" fillId="3" borderId="3" xfId="2" applyNumberFormat="1" applyBorder="1" applyAlignment="1">
      <alignment horizontal="center"/>
    </xf>
    <xf numFmtId="1" fontId="2" fillId="3" borderId="3" xfId="2" applyNumberFormat="1" applyBorder="1"/>
    <xf numFmtId="0" fontId="4" fillId="2" borderId="4" xfId="1" applyFont="1" applyBorder="1" applyAlignment="1">
      <alignment horizontal="center" wrapText="1"/>
    </xf>
    <xf numFmtId="0" fontId="2" fillId="3" borderId="4" xfId="2" applyFont="1" applyBorder="1" applyAlignment="1">
      <alignment horizontal="center" wrapText="1"/>
    </xf>
    <xf numFmtId="0" fontId="3" fillId="0" borderId="2" xfId="0" applyFont="1" applyBorder="1"/>
    <xf numFmtId="1" fontId="2" fillId="3" borderId="4" xfId="2" applyNumberFormat="1" applyFont="1" applyBorder="1" applyAlignment="1">
      <alignment horizontal="center" wrapText="1"/>
    </xf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54DFB-5CFD-4D29-8C8D-BDFD2ACEB73D}">
  <dimension ref="A1:S7"/>
  <sheetViews>
    <sheetView tabSelected="1" workbookViewId="0">
      <selection activeCell="A7" sqref="A7"/>
    </sheetView>
  </sheetViews>
  <sheetFormatPr defaultRowHeight="14.4" x14ac:dyDescent="0.3"/>
  <cols>
    <col min="1" max="1" width="17.77734375" style="3" bestFit="1" customWidth="1"/>
    <col min="2" max="2" width="16.5546875" style="3" bestFit="1" customWidth="1"/>
    <col min="3" max="3" width="11.6640625" style="3" bestFit="1" customWidth="1"/>
    <col min="4" max="4" width="4.33203125" style="1" customWidth="1"/>
    <col min="5" max="5" width="9.33203125" style="4" bestFit="1" customWidth="1"/>
    <col min="6" max="6" width="8.88671875" style="4"/>
    <col min="7" max="7" width="10.21875" bestFit="1" customWidth="1"/>
    <col min="8" max="8" width="9.109375" bestFit="1" customWidth="1"/>
    <col min="9" max="9" width="19.5546875" bestFit="1" customWidth="1"/>
    <col min="10" max="10" width="8.88671875" style="3"/>
    <col min="11" max="11" width="8.88671875" style="4"/>
    <col min="12" max="12" width="1.88671875" style="1" customWidth="1"/>
    <col min="13" max="13" width="12.5546875" style="4" customWidth="1"/>
    <col min="14" max="14" width="2.6640625" customWidth="1"/>
    <col min="15" max="17" width="8.88671875" style="5"/>
    <col min="18" max="18" width="10.44140625" style="6" customWidth="1"/>
    <col min="19" max="19" width="10.5546875" style="6" bestFit="1" customWidth="1"/>
  </cols>
  <sheetData>
    <row r="1" spans="1:19" s="2" customFormat="1" ht="43.2" x14ac:dyDescent="0.3">
      <c r="A1" s="11" t="s">
        <v>1</v>
      </c>
      <c r="B1" s="11" t="s">
        <v>2</v>
      </c>
      <c r="C1" s="11" t="s">
        <v>0</v>
      </c>
      <c r="E1" s="12" t="s">
        <v>8</v>
      </c>
      <c r="F1" s="12" t="s">
        <v>15</v>
      </c>
      <c r="G1" s="13" t="s">
        <v>4</v>
      </c>
      <c r="H1" s="13" t="s">
        <v>3</v>
      </c>
      <c r="I1" s="13" t="s">
        <v>5</v>
      </c>
      <c r="J1" s="11" t="s">
        <v>6</v>
      </c>
      <c r="K1" s="12" t="s">
        <v>7</v>
      </c>
      <c r="M1" s="12" t="s">
        <v>9</v>
      </c>
      <c r="O1" s="14" t="s">
        <v>10</v>
      </c>
      <c r="P1" s="14" t="s">
        <v>11</v>
      </c>
      <c r="Q1" s="14" t="s">
        <v>14</v>
      </c>
      <c r="R1" s="14" t="s">
        <v>13</v>
      </c>
      <c r="S1" s="14" t="s">
        <v>12</v>
      </c>
    </row>
    <row r="2" spans="1:19" x14ac:dyDescent="0.3">
      <c r="A2" s="7">
        <v>60</v>
      </c>
      <c r="B2" s="7">
        <v>240</v>
      </c>
      <c r="C2" s="7">
        <v>96000</v>
      </c>
      <c r="E2" s="8">
        <f>A2+B2</f>
        <v>300</v>
      </c>
      <c r="F2" s="8">
        <f>A2/E2</f>
        <v>0.2</v>
      </c>
      <c r="G2">
        <v>49</v>
      </c>
      <c r="H2">
        <v>2.8</v>
      </c>
      <c r="I2">
        <v>12000</v>
      </c>
      <c r="J2" s="7">
        <v>8</v>
      </c>
      <c r="K2" s="8">
        <f>I2*J2</f>
        <v>96000</v>
      </c>
      <c r="M2" s="8">
        <f>(G2*A2/E2) + (H2*B2/E2)</f>
        <v>12.040000000000001</v>
      </c>
      <c r="O2" s="9">
        <f>K2/M2</f>
        <v>7973.4219269102987</v>
      </c>
      <c r="P2" s="9">
        <f>O2/24</f>
        <v>332.22591362126246</v>
      </c>
      <c r="Q2" s="9">
        <f>O2*A2/E2</f>
        <v>1594.6843853820596</v>
      </c>
      <c r="R2" s="10">
        <f>Q2*3600*C2*2/1000000</f>
        <v>1102245.8471760796</v>
      </c>
      <c r="S2" s="10">
        <f>R2/1000</f>
        <v>1102.2458471760797</v>
      </c>
    </row>
    <row r="3" spans="1:19" x14ac:dyDescent="0.3">
      <c r="A3" s="3">
        <v>60</v>
      </c>
      <c r="B3" s="3">
        <v>240</v>
      </c>
      <c r="C3" s="3">
        <v>48000</v>
      </c>
      <c r="E3" s="4">
        <f>A3+B3</f>
        <v>300</v>
      </c>
      <c r="F3" s="4">
        <f t="shared" ref="F3:F5" si="0">A3/E3</f>
        <v>0.2</v>
      </c>
      <c r="G3">
        <v>49</v>
      </c>
      <c r="H3">
        <v>2.8</v>
      </c>
      <c r="I3">
        <v>12000</v>
      </c>
      <c r="J3" s="3">
        <v>8</v>
      </c>
      <c r="K3" s="4">
        <f>I3*J3</f>
        <v>96000</v>
      </c>
      <c r="M3" s="4">
        <f>(G3*A3/E3) + (H3*B3/E3)</f>
        <v>12.040000000000001</v>
      </c>
      <c r="O3" s="5">
        <f>K3/M3</f>
        <v>7973.4219269102987</v>
      </c>
      <c r="P3" s="5">
        <f>O3/24</f>
        <v>332.22591362126246</v>
      </c>
      <c r="Q3" s="5">
        <f>O3*A3/E3</f>
        <v>1594.6843853820596</v>
      </c>
      <c r="R3" s="6">
        <f t="shared" ref="R3:R7" si="1">Q3*3600*C3*2/1000000</f>
        <v>551122.92358803982</v>
      </c>
      <c r="S3" s="6">
        <f t="shared" ref="S3:S7" si="2">R3/1000</f>
        <v>551.12292358803984</v>
      </c>
    </row>
    <row r="4" spans="1:19" x14ac:dyDescent="0.3">
      <c r="A4" s="3">
        <v>60</v>
      </c>
      <c r="B4" s="3">
        <v>540</v>
      </c>
      <c r="C4" s="3">
        <v>96000</v>
      </c>
      <c r="E4" s="4">
        <f>A4+B4</f>
        <v>600</v>
      </c>
      <c r="F4" s="4">
        <f t="shared" si="0"/>
        <v>0.1</v>
      </c>
      <c r="G4">
        <v>49</v>
      </c>
      <c r="H4">
        <v>2.8</v>
      </c>
      <c r="I4">
        <v>12000</v>
      </c>
      <c r="J4" s="3">
        <v>8</v>
      </c>
      <c r="K4" s="4">
        <f t="shared" ref="K4:K5" si="3">I4*J4</f>
        <v>96000</v>
      </c>
      <c r="M4" s="4">
        <f>(G4*A4/E4) + (H4*B4/E4)</f>
        <v>7.42</v>
      </c>
      <c r="O4" s="5">
        <f t="shared" ref="O4:O5" si="4">K4/M4</f>
        <v>12938.00539083558</v>
      </c>
      <c r="P4" s="5">
        <f t="shared" ref="P4:P7" si="5">O4/24</f>
        <v>539.08355795148248</v>
      </c>
      <c r="Q4" s="5">
        <f>O4*A4/E4</f>
        <v>1293.8005390835581</v>
      </c>
      <c r="R4" s="6">
        <f t="shared" si="1"/>
        <v>894274.93261455547</v>
      </c>
      <c r="S4" s="6">
        <f t="shared" si="2"/>
        <v>894.2749326145555</v>
      </c>
    </row>
    <row r="5" spans="1:19" x14ac:dyDescent="0.3">
      <c r="A5" s="3">
        <v>60</v>
      </c>
      <c r="B5" s="3">
        <v>540</v>
      </c>
      <c r="C5" s="3">
        <v>48000</v>
      </c>
      <c r="E5" s="4">
        <f>A5+B5</f>
        <v>600</v>
      </c>
      <c r="F5" s="4">
        <f t="shared" si="0"/>
        <v>0.1</v>
      </c>
      <c r="G5">
        <v>49</v>
      </c>
      <c r="H5">
        <v>2.8</v>
      </c>
      <c r="I5">
        <v>12000</v>
      </c>
      <c r="J5" s="3">
        <v>8</v>
      </c>
      <c r="K5" s="4">
        <f t="shared" si="3"/>
        <v>96000</v>
      </c>
      <c r="M5" s="4">
        <f>(G5*A5/E5) + (H5*B5/E5)</f>
        <v>7.42</v>
      </c>
      <c r="O5" s="5">
        <f t="shared" si="4"/>
        <v>12938.00539083558</v>
      </c>
      <c r="P5" s="5">
        <f t="shared" si="5"/>
        <v>539.08355795148248</v>
      </c>
      <c r="Q5" s="5">
        <f>O5*A5/E5</f>
        <v>1293.8005390835581</v>
      </c>
      <c r="R5" s="6">
        <f t="shared" si="1"/>
        <v>447137.46630727773</v>
      </c>
      <c r="S5" s="6">
        <f t="shared" si="2"/>
        <v>447.13746630727775</v>
      </c>
    </row>
    <row r="6" spans="1:19" x14ac:dyDescent="0.3">
      <c r="A6" s="3">
        <v>60</v>
      </c>
      <c r="B6" s="3">
        <v>0</v>
      </c>
      <c r="C6" s="3">
        <v>48000</v>
      </c>
      <c r="E6" s="4">
        <f>A6+B6</f>
        <v>60</v>
      </c>
      <c r="F6" s="4">
        <f t="shared" ref="F6" si="6">A6/E6</f>
        <v>1</v>
      </c>
      <c r="G6">
        <v>49</v>
      </c>
      <c r="H6">
        <v>2.8</v>
      </c>
      <c r="I6">
        <v>12000</v>
      </c>
      <c r="J6" s="3">
        <v>8</v>
      </c>
      <c r="K6" s="4">
        <f t="shared" ref="K6" si="7">I6*J6</f>
        <v>96000</v>
      </c>
      <c r="M6" s="4">
        <f>(G6*A6/E6) + (H6*B6/E6)</f>
        <v>49</v>
      </c>
      <c r="O6" s="5">
        <f t="shared" ref="O6" si="8">K6/M6</f>
        <v>1959.1836734693877</v>
      </c>
      <c r="P6" s="5">
        <f t="shared" si="5"/>
        <v>81.632653061224488</v>
      </c>
      <c r="Q6" s="5">
        <f>O6*A6/E6</f>
        <v>1959.1836734693877</v>
      </c>
      <c r="R6" s="6">
        <f t="shared" si="1"/>
        <v>677093.87755102036</v>
      </c>
      <c r="S6" s="6">
        <f t="shared" si="2"/>
        <v>677.09387755102034</v>
      </c>
    </row>
    <row r="7" spans="1:19" x14ac:dyDescent="0.3">
      <c r="A7" s="3">
        <v>60</v>
      </c>
      <c r="B7" s="3">
        <v>0</v>
      </c>
      <c r="C7" s="3">
        <v>96000</v>
      </c>
      <c r="E7" s="4">
        <f>A7+B7</f>
        <v>60</v>
      </c>
      <c r="F7" s="4">
        <f t="shared" ref="F7" si="9">A7/E7</f>
        <v>1</v>
      </c>
      <c r="G7">
        <v>49</v>
      </c>
      <c r="H7">
        <v>2.8</v>
      </c>
      <c r="I7">
        <v>12000</v>
      </c>
      <c r="J7" s="3">
        <v>8</v>
      </c>
      <c r="K7" s="4">
        <f t="shared" ref="K7" si="10">I7*J7</f>
        <v>96000</v>
      </c>
      <c r="M7" s="4">
        <f>(G7*A7/E7) + (H7*B7/E7)</f>
        <v>49</v>
      </c>
      <c r="O7" s="5">
        <f t="shared" ref="O7" si="11">K7/M7</f>
        <v>1959.1836734693877</v>
      </c>
      <c r="P7" s="5">
        <f t="shared" si="5"/>
        <v>81.632653061224488</v>
      </c>
      <c r="Q7" s="5">
        <f>O7*A7/E7</f>
        <v>1959.1836734693877</v>
      </c>
      <c r="R7" s="6">
        <f t="shared" si="1"/>
        <v>1354187.7551020407</v>
      </c>
      <c r="S7" s="6">
        <f t="shared" si="2"/>
        <v>1354.1877551020407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Mann</dc:creator>
  <cp:lastModifiedBy>David Mann</cp:lastModifiedBy>
  <dcterms:created xsi:type="dcterms:W3CDTF">2019-06-21T13:35:33Z</dcterms:created>
  <dcterms:modified xsi:type="dcterms:W3CDTF">2019-06-21T14:53:09Z</dcterms:modified>
</cp:coreProperties>
</file>