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78321ccf2bae885/Documents/Knowledge/7-Finance/365FinancialAnalyst/Math for Finance/6-BondPricingandYields/"/>
    </mc:Choice>
  </mc:AlternateContent>
  <xr:revisionPtr revIDLastSave="6" documentId="8_{331BB8FA-95EB-4986-B975-614ACA3857EA}" xr6:coauthVersionLast="47" xr6:coauthVersionMax="47" xr10:uidLastSave="{3255F041-4090-46AC-A19D-B0A01127D82B}"/>
  <bookViews>
    <workbookView xWindow="-108" yWindow="-108" windowWidth="23256" windowHeight="12456" xr2:uid="{00000000-000D-0000-FFFF-FFFF00000000}"/>
  </bookViews>
  <sheets>
    <sheet name="Sheet2" sheetId="5" r:id="rId1"/>
    <sheet name="Sheet1" sheetId="4" r:id="rId2"/>
    <sheet name="Savings Account" sheetId="3" r:id="rId3"/>
  </sheets>
  <definedNames>
    <definedName name="_xlnm._FilterDatabase" localSheetId="2" hidden="1">'Savings Account'!#REF!</definedName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B4" i="5" s="1"/>
  <c r="D2" i="4"/>
  <c r="C2" i="4"/>
  <c r="B2" i="4"/>
  <c r="D2" i="5"/>
  <c r="B3" i="5"/>
  <c r="D1" i="4"/>
  <c r="C1" i="4"/>
  <c r="B1" i="4"/>
  <c r="G7" i="3"/>
  <c r="G8" i="3"/>
  <c r="G6" i="3"/>
</calcChain>
</file>

<file path=xl/sharedStrings.xml><?xml version="1.0" encoding="utf-8"?>
<sst xmlns="http://schemas.openxmlformats.org/spreadsheetml/2006/main" count="13" uniqueCount="13">
  <si>
    <t>Years</t>
  </si>
  <si>
    <t>Input Data</t>
  </si>
  <si>
    <t>Output</t>
  </si>
  <si>
    <t>Option 1</t>
  </si>
  <si>
    <t>Option 2</t>
  </si>
  <si>
    <t>Option 3</t>
  </si>
  <si>
    <t>Interest Rate</t>
  </si>
  <si>
    <t>Frequency</t>
  </si>
  <si>
    <t xml:space="preserve">Option </t>
  </si>
  <si>
    <t>Savings Account</t>
  </si>
  <si>
    <t>PV</t>
  </si>
  <si>
    <t>FV Continous</t>
  </si>
  <si>
    <t>FV_N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</si>
</sst>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;[Red]\-&quot;£&quot;#,##0.00"/>
    <numFmt numFmtId="43" formatCode="_-* #,##0.00_-;\-* #,##0.00_-;_-* &quot;-&quot;??_-;_-@_-"/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0073B0"/>
      <name val="Arial"/>
      <family val="2"/>
    </font>
    <font>
      <sz val="8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/>
      <right/>
      <top/>
      <bottom style="double">
        <color rgb="FF0073B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1">
    <xf numFmtId="0" fontId="0" fillId="0" borderId="0" xfId="0"/>
    <xf numFmtId="49" fontId="5" fillId="2" borderId="1" xfId="4" applyNumberFormat="1" applyFont="1" applyFill="1" applyBorder="1" applyAlignment="1">
      <alignment wrapText="1"/>
    </xf>
    <xf numFmtId="49" fontId="5" fillId="2" borderId="1" xfId="4" applyNumberFormat="1" applyFont="1" applyFill="1" applyBorder="1" applyAlignment="1">
      <alignment horizontal="center" wrapText="1"/>
    </xf>
    <xf numFmtId="49" fontId="5" fillId="2" borderId="0" xfId="4" applyNumberFormat="1" applyFont="1" applyFill="1" applyAlignment="1">
      <alignment wrapText="1"/>
    </xf>
    <xf numFmtId="0" fontId="6" fillId="2" borderId="0" xfId="4" applyFont="1" applyFill="1"/>
    <xf numFmtId="164" fontId="6" fillId="2" borderId="0" xfId="4" applyNumberFormat="1" applyFont="1" applyFill="1"/>
    <xf numFmtId="0" fontId="6" fillId="2" borderId="1" xfId="4" applyFont="1" applyFill="1" applyBorder="1"/>
    <xf numFmtId="0" fontId="7" fillId="2" borderId="0" xfId="4" applyFont="1" applyFill="1" applyAlignment="1">
      <alignment horizontal="left" vertical="center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horizontal="center" vertical="center"/>
    </xf>
    <xf numFmtId="0" fontId="8" fillId="2" borderId="0" xfId="2" applyFont="1" applyFill="1" applyAlignment="1">
      <alignment horizontal="left" vertical="center"/>
    </xf>
    <xf numFmtId="165" fontId="5" fillId="2" borderId="0" xfId="4" applyNumberFormat="1" applyFont="1" applyFill="1" applyAlignment="1">
      <alignment horizontal="right" wrapText="1"/>
    </xf>
    <xf numFmtId="164" fontId="6" fillId="2" borderId="1" xfId="4" applyNumberFormat="1" applyFont="1" applyFill="1" applyBorder="1"/>
    <xf numFmtId="49" fontId="5" fillId="2" borderId="0" xfId="4" applyNumberFormat="1" applyFont="1" applyFill="1" applyAlignment="1">
      <alignment horizontal="center" wrapText="1"/>
    </xf>
    <xf numFmtId="0" fontId="6" fillId="2" borderId="0" xfId="4" applyFont="1" applyFill="1" applyAlignment="1">
      <alignment horizontal="center" vertical="center"/>
    </xf>
    <xf numFmtId="10" fontId="6" fillId="2" borderId="0" xfId="4" applyNumberFormat="1" applyFont="1" applyFill="1" applyAlignment="1">
      <alignment horizontal="center" vertical="center"/>
    </xf>
    <xf numFmtId="10" fontId="7" fillId="2" borderId="0" xfId="4" applyNumberFormat="1" applyFont="1" applyFill="1" applyAlignment="1">
      <alignment horizontal="center" vertical="center"/>
    </xf>
    <xf numFmtId="0" fontId="6" fillId="2" borderId="2" xfId="4" applyFont="1" applyFill="1" applyBorder="1" applyAlignment="1">
      <alignment horizontal="center"/>
    </xf>
    <xf numFmtId="8" fontId="6" fillId="2" borderId="0" xfId="4" applyNumberFormat="1" applyFont="1" applyFill="1"/>
    <xf numFmtId="8" fontId="0" fillId="0" borderId="0" xfId="0" applyNumberFormat="1"/>
    <xf numFmtId="43" fontId="0" fillId="0" borderId="0" xfId="8" applyFont="1"/>
  </cellXfs>
  <cellStyles count="9">
    <cellStyle name="Comma" xfId="8" builtinId="3"/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2" xfId="4" xr:uid="{C8B3C472-5BD2-4D8A-84EF-2D0D0EC7CCA8}"/>
    <cellStyle name="Normal 2 2 2" xfId="2" xr:uid="{EB4610B0-F08F-4ACB-854F-11FB6CF4D53B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3B8-1CD5-49B4-BAC3-00083EC26F73}">
  <dimension ref="A1:D4"/>
  <sheetViews>
    <sheetView tabSelected="1" workbookViewId="0">
      <selection activeCell="B3" sqref="B3"/>
    </sheetView>
  </sheetViews>
  <sheetFormatPr defaultRowHeight="13.8" x14ac:dyDescent="0.25"/>
  <cols>
    <col min="1" max="1" width="11.625" bestFit="1" customWidth="1"/>
    <col min="2" max="2" width="11.125" bestFit="1" customWidth="1"/>
  </cols>
  <sheetData>
    <row r="1" spans="1:4" x14ac:dyDescent="0.25">
      <c r="A1" t="s">
        <v>10</v>
      </c>
      <c r="B1" s="20">
        <v>100000</v>
      </c>
    </row>
    <row r="2" spans="1:4" x14ac:dyDescent="0.25">
      <c r="A2" t="s">
        <v>11</v>
      </c>
      <c r="B2" s="20">
        <f xml:space="preserve"> B1 * EXP(0.05 * 5)</f>
        <v>128402.54166877414</v>
      </c>
      <c r="D2">
        <f>(1+0.05/12)^12 - 1</f>
        <v>5.116189788173342E-2</v>
      </c>
    </row>
    <row r="3" spans="1:4" x14ac:dyDescent="0.25">
      <c r="A3" t="s">
        <v>12</v>
      </c>
      <c r="B3" s="19">
        <f>FV(0.05/12, 5*12, 0, -B1)</f>
        <v>128335.86785035141</v>
      </c>
    </row>
    <row r="4" spans="1:4" x14ac:dyDescent="0.25">
      <c r="B4" s="19">
        <f>B3 -B2</f>
        <v>-66.6738184227288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67B0-208E-461B-83B0-B83EB8C5757D}">
  <dimension ref="A1:E4"/>
  <sheetViews>
    <sheetView workbookViewId="0">
      <selection activeCell="D2" sqref="B2:D3"/>
    </sheetView>
  </sheetViews>
  <sheetFormatPr defaultRowHeight="13.8" x14ac:dyDescent="0.25"/>
  <cols>
    <col min="5" max="5" width="10.875" bestFit="1" customWidth="1"/>
  </cols>
  <sheetData>
    <row r="1" spans="1:5" x14ac:dyDescent="0.25">
      <c r="A1">
        <v>-40000</v>
      </c>
      <c r="B1">
        <f>-$A$1 * 4%</f>
        <v>1600</v>
      </c>
      <c r="C1">
        <f>-$A$1 * 4%</f>
        <v>1600</v>
      </c>
      <c r="D1">
        <f>-$A$1 * 4%</f>
        <v>1600</v>
      </c>
      <c r="E1" s="19"/>
    </row>
    <row r="2" spans="1:5" x14ac:dyDescent="0.25">
      <c r="B2" s="19">
        <f>FV(0.03/52, 2*52, 0, -B1)</f>
        <v>1698.9090813270802</v>
      </c>
      <c r="C2" s="19">
        <f>FV(0.03/52, 1*52, 0, -C1)</f>
        <v>1648.7129920405575</v>
      </c>
      <c r="D2" s="19">
        <f>FV(0.03/52, 0*52, 0, -D1)</f>
        <v>1600</v>
      </c>
      <c r="E2" s="19"/>
    </row>
    <row r="3" spans="1:5" x14ac:dyDescent="0.25">
      <c r="D3">
        <v>40000</v>
      </c>
    </row>
    <row r="4" spans="1:5" x14ac:dyDescent="0.25">
      <c r="D4">
        <v>-44948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A6F-37D2-4DA4-B2E0-DA6F9C7F9EB5}">
  <dimension ref="B1:M11"/>
  <sheetViews>
    <sheetView workbookViewId="0">
      <selection activeCell="G6" sqref="G6"/>
    </sheetView>
  </sheetViews>
  <sheetFormatPr defaultRowHeight="11.4" x14ac:dyDescent="0.2"/>
  <cols>
    <col min="1" max="1" width="1.875" style="4" customWidth="1"/>
    <col min="2" max="2" width="35.25" style="4" customWidth="1"/>
    <col min="3" max="3" width="15.25" style="4" customWidth="1"/>
    <col min="4" max="4" width="14.625" style="4" customWidth="1"/>
    <col min="5" max="5" width="9.5" style="4" customWidth="1"/>
    <col min="6" max="6" width="16.75" style="4" customWidth="1"/>
    <col min="7" max="9" width="11.875" style="4" customWidth="1"/>
    <col min="10" max="10" width="11.875" style="4" bestFit="1" customWidth="1"/>
    <col min="11" max="11" width="8.875" style="4" bestFit="1" customWidth="1"/>
    <col min="12" max="12" width="8.875" style="4" customWidth="1"/>
    <col min="13" max="13" width="8.625" style="4" customWidth="1"/>
    <col min="14" max="16384" width="9" style="4"/>
  </cols>
  <sheetData>
    <row r="1" spans="2:13" ht="13.2" customHeight="1" x14ac:dyDescent="0.2">
      <c r="B1" s="10" t="s">
        <v>9</v>
      </c>
      <c r="E1" s="7"/>
      <c r="F1" s="8"/>
      <c r="G1" s="7"/>
      <c r="J1" s="9"/>
      <c r="L1" s="9"/>
      <c r="M1" s="7"/>
    </row>
    <row r="2" spans="2:13" ht="12.75" customHeight="1" x14ac:dyDescent="0.2"/>
    <row r="3" spans="2:13" ht="12" thickBot="1" x14ac:dyDescent="0.25">
      <c r="B3" s="1" t="s">
        <v>1</v>
      </c>
      <c r="C3" s="2"/>
      <c r="D3" s="6"/>
      <c r="E3" s="6"/>
      <c r="F3" s="12"/>
      <c r="G3" s="6"/>
      <c r="H3" s="5"/>
      <c r="I3" s="5"/>
      <c r="J3" s="5"/>
      <c r="K3" s="5"/>
    </row>
    <row r="4" spans="2:13" ht="12" thickTop="1" x14ac:dyDescent="0.2">
      <c r="B4" s="3"/>
      <c r="C4" s="11"/>
      <c r="F4" s="5"/>
      <c r="H4" s="5"/>
      <c r="I4" s="5"/>
      <c r="J4" s="5"/>
      <c r="K4" s="5"/>
    </row>
    <row r="5" spans="2:13" ht="12" thickBot="1" x14ac:dyDescent="0.25">
      <c r="B5" s="17" t="s">
        <v>8</v>
      </c>
      <c r="C5" s="17" t="s">
        <v>6</v>
      </c>
      <c r="D5" s="17" t="s">
        <v>7</v>
      </c>
      <c r="E5" s="17" t="s">
        <v>0</v>
      </c>
      <c r="F5" s="5"/>
      <c r="H5" s="5"/>
      <c r="I5" s="5"/>
      <c r="J5" s="5"/>
      <c r="K5" s="5"/>
    </row>
    <row r="6" spans="2:13" ht="12.6" thickTop="1" x14ac:dyDescent="0.2">
      <c r="B6" s="9" t="s">
        <v>3</v>
      </c>
      <c r="C6" s="16">
        <v>0.05</v>
      </c>
      <c r="D6" s="9">
        <v>1</v>
      </c>
      <c r="E6" s="9">
        <v>12</v>
      </c>
      <c r="F6" s="5"/>
      <c r="G6" s="18">
        <f xml:space="preserve"> FV(C6/ D6, E6* D6, 0, -100000)</f>
        <v>179585.63260221292</v>
      </c>
      <c r="H6" s="5"/>
      <c r="I6" s="5"/>
      <c r="J6" s="5"/>
      <c r="K6" s="5"/>
    </row>
    <row r="7" spans="2:13" x14ac:dyDescent="0.2">
      <c r="B7" s="14" t="s">
        <v>4</v>
      </c>
      <c r="C7" s="15">
        <v>4.9000000000000002E-2</v>
      </c>
      <c r="D7" s="14">
        <v>3</v>
      </c>
      <c r="E7" s="14">
        <v>12</v>
      </c>
      <c r="G7" s="18">
        <f t="shared" ref="G7:G8" si="0" xml:space="preserve"> FV(C7/ D7, E7* D7, 0, -100000)</f>
        <v>179185.1882296736</v>
      </c>
    </row>
    <row r="8" spans="2:13" x14ac:dyDescent="0.2">
      <c r="B8" s="14" t="s">
        <v>5</v>
      </c>
      <c r="C8" s="15">
        <v>4.7E-2</v>
      </c>
      <c r="D8" s="14">
        <v>12</v>
      </c>
      <c r="E8" s="14">
        <v>12</v>
      </c>
      <c r="G8" s="18">
        <f t="shared" si="0"/>
        <v>175575.39670689494</v>
      </c>
    </row>
    <row r="10" spans="2:13" ht="12" thickBot="1" x14ac:dyDescent="0.25">
      <c r="B10" s="1" t="s">
        <v>2</v>
      </c>
      <c r="C10" s="2"/>
      <c r="D10" s="6"/>
      <c r="E10" s="6"/>
      <c r="F10" s="12"/>
      <c r="G10" s="6"/>
    </row>
    <row r="11" spans="2:13" ht="12" thickTop="1" x14ac:dyDescent="0.2">
      <c r="B11" s="3"/>
      <c r="C11" s="13"/>
      <c r="F11" s="5"/>
    </row>
  </sheetData>
  <phoneticPr fontId="9" type="noConversion"/>
  <conditionalFormatting sqref="G6: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Savings Account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Financial Analyst</dc:creator>
  <cp:lastModifiedBy>Hisham Ahmed</cp:lastModifiedBy>
  <dcterms:created xsi:type="dcterms:W3CDTF">2017-08-22T21:42:52Z</dcterms:created>
  <dcterms:modified xsi:type="dcterms:W3CDTF">2023-04-16T23:25:44Z</dcterms:modified>
</cp:coreProperties>
</file>