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8160" tabRatio="879" activeTab="3"/>
  </bookViews>
  <sheets>
    <sheet name="Poster Data" sheetId="23" r:id="rId1"/>
    <sheet name="Averaged Data (Condition 1)" sheetId="1" r:id="rId2"/>
    <sheet name="Averaged Data (Condition 2)" sheetId="16" r:id="rId3"/>
    <sheet name="Condition 2" sheetId="17" r:id="rId4"/>
    <sheet name="User41" sheetId="18" r:id="rId5"/>
    <sheet name="User40" sheetId="22" r:id="rId6"/>
    <sheet name="User39" sheetId="21" r:id="rId7"/>
    <sheet name="User38" sheetId="20" r:id="rId8"/>
    <sheet name="User37" sheetId="19" r:id="rId9"/>
    <sheet name="User36" sheetId="15" r:id="rId10"/>
    <sheet name="User35" sheetId="14" r:id="rId11"/>
    <sheet name="User34" sheetId="13" r:id="rId12"/>
    <sheet name="User33" sheetId="12" r:id="rId13"/>
    <sheet name="User32" sheetId="11" r:id="rId14"/>
    <sheet name="User31" sheetId="10" r:id="rId15"/>
    <sheet name="User30" sheetId="9" r:id="rId16"/>
    <sheet name="User29" sheetId="8" r:id="rId17"/>
    <sheet name="User28" sheetId="7" r:id="rId18"/>
    <sheet name="User27" sheetId="6" r:id="rId19"/>
    <sheet name="User25" sheetId="5" r:id="rId20"/>
    <sheet name="User 0" sheetId="4" r:id="rId21"/>
  </sheets>
  <calcPr calcId="145621"/>
</workbook>
</file>

<file path=xl/calcChain.xml><?xml version="1.0" encoding="utf-8"?>
<calcChain xmlns="http://schemas.openxmlformats.org/spreadsheetml/2006/main">
  <c r="E18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3" i="16"/>
  <c r="B4" i="1" l="1"/>
  <c r="B16" i="16"/>
  <c r="B15" i="16"/>
  <c r="B14" i="16"/>
  <c r="B13" i="16"/>
  <c r="B12" i="16"/>
  <c r="B11" i="16"/>
  <c r="B10" i="16"/>
  <c r="B9" i="16"/>
  <c r="B7" i="16"/>
  <c r="B8" i="16"/>
  <c r="B6" i="16"/>
  <c r="B5" i="16"/>
  <c r="B4" i="16"/>
  <c r="B3" i="16"/>
  <c r="B18" i="16" l="1"/>
  <c r="AB11" i="17"/>
  <c r="A19" i="22"/>
  <c r="A19" i="21"/>
  <c r="A19" i="20"/>
  <c r="A19" i="19"/>
  <c r="A19" i="18"/>
  <c r="C18" i="6" l="1"/>
  <c r="C18" i="5" l="1"/>
  <c r="C19" i="4" l="1"/>
  <c r="D16" i="1" l="1"/>
  <c r="D4" i="1" l="1"/>
  <c r="D5" i="1"/>
  <c r="D6" i="1"/>
  <c r="D7" i="1"/>
  <c r="D8" i="1"/>
  <c r="D9" i="1"/>
  <c r="D10" i="1"/>
  <c r="D11" i="1"/>
  <c r="D12" i="1"/>
  <c r="D13" i="1"/>
  <c r="D14" i="1"/>
  <c r="D15" i="1"/>
  <c r="D3" i="1"/>
  <c r="AB114" i="17"/>
  <c r="AA114" i="17"/>
  <c r="Z114" i="17"/>
  <c r="AA113" i="17"/>
  <c r="AB113" i="17" s="1"/>
  <c r="Z113" i="17"/>
  <c r="AA112" i="17"/>
  <c r="AB112" i="17" s="1"/>
  <c r="Z112" i="17"/>
  <c r="AA111" i="17"/>
  <c r="AB111" i="17" s="1"/>
  <c r="Z111" i="17"/>
  <c r="Z115" i="17" s="1"/>
  <c r="AB110" i="17"/>
  <c r="AA110" i="17"/>
  <c r="Z110" i="17"/>
  <c r="AA109" i="17"/>
  <c r="Z109" i="17"/>
  <c r="AA106" i="17"/>
  <c r="Z106" i="17"/>
  <c r="AA105" i="17"/>
  <c r="AB105" i="17" s="1"/>
  <c r="Z105" i="17"/>
  <c r="AB104" i="17"/>
  <c r="AA104" i="17"/>
  <c r="Z104" i="17"/>
  <c r="AA103" i="17"/>
  <c r="AB103" i="17" s="1"/>
  <c r="Z103" i="17"/>
  <c r="AA102" i="17"/>
  <c r="Z102" i="17"/>
  <c r="AA101" i="17"/>
  <c r="AB101" i="17" s="1"/>
  <c r="Z101" i="17"/>
  <c r="AB98" i="17"/>
  <c r="AA98" i="17"/>
  <c r="Z98" i="17"/>
  <c r="AA97" i="17"/>
  <c r="AB97" i="17" s="1"/>
  <c r="Z97" i="17"/>
  <c r="AA96" i="17"/>
  <c r="Z96" i="17"/>
  <c r="AA95" i="17"/>
  <c r="AB95" i="17" s="1"/>
  <c r="Z95" i="17"/>
  <c r="Z99" i="17" s="1"/>
  <c r="AB94" i="17"/>
  <c r="AA94" i="17"/>
  <c r="Z94" i="17"/>
  <c r="AA93" i="17"/>
  <c r="Z93" i="17"/>
  <c r="AA90" i="17"/>
  <c r="Z90" i="17"/>
  <c r="AA89" i="17"/>
  <c r="AB89" i="17" s="1"/>
  <c r="Z89" i="17"/>
  <c r="AB88" i="17"/>
  <c r="AA88" i="17"/>
  <c r="Z88" i="17"/>
  <c r="AA87" i="17"/>
  <c r="AB87" i="17" s="1"/>
  <c r="Z87" i="17"/>
  <c r="AA86" i="17"/>
  <c r="AB86" i="17" s="1"/>
  <c r="Z86" i="17"/>
  <c r="AA85" i="17"/>
  <c r="AB85" i="17" s="1"/>
  <c r="Z85" i="17"/>
  <c r="AB82" i="17"/>
  <c r="AA82" i="17"/>
  <c r="Z82" i="17"/>
  <c r="AA81" i="17"/>
  <c r="AB81" i="17" s="1"/>
  <c r="Z81" i="17"/>
  <c r="AA80" i="17"/>
  <c r="Z80" i="17"/>
  <c r="AA79" i="17"/>
  <c r="AB79" i="17" s="1"/>
  <c r="Z79" i="17"/>
  <c r="AB78" i="17"/>
  <c r="AA78" i="17"/>
  <c r="Z78" i="17"/>
  <c r="AA77" i="17"/>
  <c r="Z77" i="17"/>
  <c r="AA74" i="17"/>
  <c r="AB74" i="17" s="1"/>
  <c r="Z74" i="17"/>
  <c r="AA73" i="17"/>
  <c r="AB73" i="17" s="1"/>
  <c r="Z73" i="17"/>
  <c r="AB72" i="17"/>
  <c r="AA72" i="17"/>
  <c r="Z72" i="17"/>
  <c r="AA71" i="17"/>
  <c r="AB71" i="17" s="1"/>
  <c r="Z71" i="17"/>
  <c r="AA70" i="17"/>
  <c r="Z70" i="17"/>
  <c r="AA69" i="17"/>
  <c r="Z69" i="17"/>
  <c r="Z75" i="17" s="1"/>
  <c r="AB66" i="17"/>
  <c r="AA66" i="17"/>
  <c r="Z66" i="17"/>
  <c r="AA65" i="17"/>
  <c r="AB65" i="17" s="1"/>
  <c r="Z65" i="17"/>
  <c r="AA64" i="17"/>
  <c r="Z64" i="17"/>
  <c r="AA63" i="17"/>
  <c r="Z63" i="17"/>
  <c r="Z67" i="17" s="1"/>
  <c r="AB62" i="17"/>
  <c r="AA62" i="17"/>
  <c r="Z62" i="17"/>
  <c r="AB61" i="17"/>
  <c r="AA61" i="17"/>
  <c r="Z61" i="17"/>
  <c r="AA59" i="17"/>
  <c r="AA58" i="17"/>
  <c r="Z58" i="17"/>
  <c r="AA57" i="17"/>
  <c r="Z57" i="17"/>
  <c r="AB56" i="17"/>
  <c r="AA56" i="17"/>
  <c r="Z56" i="17"/>
  <c r="AB55" i="17"/>
  <c r="AA55" i="17"/>
  <c r="Z55" i="17"/>
  <c r="AA54" i="17"/>
  <c r="Z54" i="17"/>
  <c r="AA53" i="17"/>
  <c r="Z53" i="17"/>
  <c r="AB50" i="17"/>
  <c r="AA50" i="17"/>
  <c r="Z50" i="17"/>
  <c r="AB49" i="17"/>
  <c r="AA49" i="17"/>
  <c r="Z49" i="17"/>
  <c r="AA48" i="17"/>
  <c r="Z48" i="17"/>
  <c r="Z51" i="17" s="1"/>
  <c r="AA47" i="17"/>
  <c r="Z47" i="17"/>
  <c r="AB46" i="17"/>
  <c r="AA46" i="17"/>
  <c r="Z46" i="17"/>
  <c r="AA45" i="17"/>
  <c r="AA51" i="17" s="1"/>
  <c r="Z45" i="17"/>
  <c r="AA42" i="17"/>
  <c r="Z42" i="17"/>
  <c r="AA41" i="17"/>
  <c r="Z41" i="17"/>
  <c r="AB40" i="17"/>
  <c r="AA40" i="17"/>
  <c r="Z40" i="17"/>
  <c r="AA39" i="17"/>
  <c r="AA43" i="17" s="1"/>
  <c r="AB43" i="17" s="1"/>
  <c r="Z39" i="17"/>
  <c r="AA38" i="17"/>
  <c r="Z38" i="17"/>
  <c r="AA37" i="17"/>
  <c r="Z37" i="17"/>
  <c r="Z43" i="17" s="1"/>
  <c r="AB34" i="17"/>
  <c r="AA34" i="17"/>
  <c r="Z34" i="17"/>
  <c r="AA33" i="17"/>
  <c r="AB33" i="17" s="1"/>
  <c r="Z33" i="17"/>
  <c r="AA32" i="17"/>
  <c r="Z32" i="17"/>
  <c r="AA31" i="17"/>
  <c r="Z31" i="17"/>
  <c r="Z35" i="17" s="1"/>
  <c r="AB30" i="17"/>
  <c r="AA30" i="17"/>
  <c r="Z30" i="17"/>
  <c r="AB29" i="17"/>
  <c r="AA29" i="17"/>
  <c r="Z29" i="17"/>
  <c r="AA27" i="17"/>
  <c r="AA26" i="17"/>
  <c r="Z26" i="17"/>
  <c r="AA25" i="17"/>
  <c r="Z25" i="17"/>
  <c r="AB24" i="17"/>
  <c r="AA24" i="17"/>
  <c r="Z24" i="17"/>
  <c r="AB23" i="17"/>
  <c r="AA23" i="17"/>
  <c r="Z23" i="17"/>
  <c r="AA22" i="17"/>
  <c r="Z22" i="17"/>
  <c r="AA21" i="17"/>
  <c r="Z21" i="17"/>
  <c r="AB18" i="17"/>
  <c r="AA18" i="17"/>
  <c r="Z18" i="17"/>
  <c r="AB17" i="17"/>
  <c r="AA17" i="17"/>
  <c r="Z17" i="17"/>
  <c r="AA16" i="17"/>
  <c r="Z16" i="17"/>
  <c r="Z19" i="17" s="1"/>
  <c r="AA15" i="17"/>
  <c r="Z15" i="17"/>
  <c r="AB14" i="17"/>
  <c r="AA14" i="17"/>
  <c r="Z14" i="17"/>
  <c r="AA13" i="17"/>
  <c r="AA19" i="17" s="1"/>
  <c r="Z13" i="17"/>
  <c r="AA10" i="17"/>
  <c r="Z10" i="17"/>
  <c r="AA9" i="17"/>
  <c r="Z9" i="17"/>
  <c r="AB8" i="17"/>
  <c r="AA8" i="17"/>
  <c r="Z8" i="17"/>
  <c r="AA7" i="17"/>
  <c r="AA11" i="17" s="1"/>
  <c r="Z7" i="17"/>
  <c r="AA6" i="17"/>
  <c r="Z6" i="17"/>
  <c r="AA5" i="17"/>
  <c r="Z5" i="17"/>
  <c r="Z11" i="17" s="1"/>
  <c r="D18" i="1" l="1"/>
  <c r="AC67" i="17"/>
  <c r="AA99" i="17"/>
  <c r="AB99" i="17" s="1"/>
  <c r="AB93" i="17"/>
  <c r="AC99" i="17" s="1"/>
  <c r="AB5" i="17"/>
  <c r="AB10" i="17"/>
  <c r="AB19" i="17"/>
  <c r="AB16" i="17"/>
  <c r="AB22" i="17"/>
  <c r="AB25" i="17"/>
  <c r="AB31" i="17"/>
  <c r="AC35" i="17" s="1"/>
  <c r="AB37" i="17"/>
  <c r="AB42" i="17"/>
  <c r="AB51" i="17"/>
  <c r="AB48" i="17"/>
  <c r="AB54" i="17"/>
  <c r="AB57" i="17"/>
  <c r="AB63" i="17"/>
  <c r="AB69" i="17"/>
  <c r="AA75" i="17"/>
  <c r="AB75" i="17" s="1"/>
  <c r="Z91" i="17"/>
  <c r="AB90" i="17"/>
  <c r="AB102" i="17"/>
  <c r="AA115" i="17"/>
  <c r="AB115" i="17" s="1"/>
  <c r="AB109" i="17"/>
  <c r="AC115" i="17" s="1"/>
  <c r="AB7" i="17"/>
  <c r="AB13" i="17"/>
  <c r="Z27" i="17"/>
  <c r="AB27" i="17" s="1"/>
  <c r="AB39" i="17"/>
  <c r="AB45" i="17"/>
  <c r="Z59" i="17"/>
  <c r="AB59" i="17" s="1"/>
  <c r="AB80" i="17"/>
  <c r="AC91" i="17"/>
  <c r="AA91" i="17"/>
  <c r="Z107" i="17"/>
  <c r="AB106" i="17"/>
  <c r="AB6" i="17"/>
  <c r="AB9" i="17"/>
  <c r="AB15" i="17"/>
  <c r="AB21" i="17"/>
  <c r="AB26" i="17"/>
  <c r="AA35" i="17"/>
  <c r="AB35" i="17" s="1"/>
  <c r="AB32" i="17"/>
  <c r="AB38" i="17"/>
  <c r="AB41" i="17"/>
  <c r="AB47" i="17"/>
  <c r="AB53" i="17"/>
  <c r="AB58" i="17"/>
  <c r="AA67" i="17"/>
  <c r="AB67" i="17" s="1"/>
  <c r="AB64" i="17"/>
  <c r="AB70" i="17"/>
  <c r="AA83" i="17"/>
  <c r="AB83" i="17" s="1"/>
  <c r="AB77" i="17"/>
  <c r="AC83" i="17" s="1"/>
  <c r="Z83" i="17"/>
  <c r="AB96" i="17"/>
  <c r="AC107" i="17"/>
  <c r="AA107" i="17"/>
  <c r="AB107" i="17" s="1"/>
  <c r="AC11" i="17" l="1"/>
  <c r="AC27" i="17"/>
  <c r="AC43" i="17"/>
  <c r="AC59" i="17"/>
  <c r="AC19" i="17"/>
  <c r="AC75" i="17"/>
  <c r="AB91" i="17"/>
  <c r="AC51" i="17"/>
  <c r="B5" i="1" l="1"/>
  <c r="B6" i="1"/>
  <c r="B7" i="1"/>
  <c r="B8" i="1"/>
  <c r="B9" i="1"/>
  <c r="B10" i="1"/>
  <c r="B11" i="1"/>
  <c r="B12" i="1"/>
  <c r="B13" i="1"/>
  <c r="B14" i="1"/>
  <c r="B15" i="1"/>
  <c r="B16" i="1"/>
  <c r="B3" i="1"/>
  <c r="C18" i="15"/>
  <c r="C18" i="14"/>
  <c r="C18" i="13"/>
  <c r="C18" i="12"/>
  <c r="C18" i="11"/>
  <c r="C18" i="10"/>
  <c r="B18" i="1" l="1"/>
  <c r="C18" i="9"/>
  <c r="C18" i="8"/>
  <c r="C18" i="7"/>
</calcChain>
</file>

<file path=xl/sharedStrings.xml><?xml version="1.0" encoding="utf-8"?>
<sst xmlns="http://schemas.openxmlformats.org/spreadsheetml/2006/main" count="726" uniqueCount="69">
  <si>
    <t>..\..\..\..\Data\DrawingStyleStudyData\User0\Final Circuits\0_EQ1_GatesOn_Iter1_Recognized2.xml</t>
  </si>
  <si>
    <t>Trial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</si>
  <si>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</si>
  <si>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</si>
  <si>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</si>
  <si>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</si>
  <si>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</si>
  <si>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</si>
  <si>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</si>
  <si>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</si>
  <si>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</si>
  <si>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</si>
  <si>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</si>
  <si>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</si>
  <si>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</si>
  <si>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</si>
  <si>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</si>
  <si>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</si>
  <si>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</si>
  <si>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</si>
  <si>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</si>
  <si>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</si>
  <si>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</si>
  <si>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</si>
  <si>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Correlation</t>
  </si>
  <si>
    <t>..\..\..\..\Data\DrawingStyleStudyData\User25\Final Circuits\0_EQ1_GatesOn_Iter1_Recognized2.xml</t>
  </si>
  <si>
    <t>CORRELATION</t>
  </si>
  <si>
    <t>..\..\..\..\Data\DrawingStyleStudyData\User27\Final Circuits\0_EQ1_GatesOn_Iter1_Recognized2.xml</t>
  </si>
  <si>
    <t>..\..\..\..\Data\DrawingStyleStudyData\User28\Final Circuits\0_EQ1_GatesOn_Iter1_Recognized3.xml</t>
  </si>
  <si>
    <t>..\..\..\..\Data\DrawingStyleStudyData\User29\Final Circuits\0_EQ1_GatesOn_Iter1_Recognized4.xml</t>
  </si>
  <si>
    <t>..\..\..\..\Data\DrawingStyleStudyData\User30\Final Circuits\0_EQ1_GatesOn_Iter1_Recognized4.xml</t>
  </si>
  <si>
    <t>..\..\..\..\Data\DrawingStyleStudyData\User31\Final Circuits\0_EQ1_GatesOn_Iter1_Recognized3.xml</t>
  </si>
  <si>
    <t>..\..\..\..\Data\DrawingStyleStudyData\User32\Final Circuits\0_EQ1_GatesOn_Iter1_Recognized4.xml</t>
  </si>
  <si>
    <t>..\..\..\..\Data\DrawingStyleStudyData\User33\Final Circuits\0_EQ1_GatesOn_Iter1_Recognized4.xml</t>
  </si>
  <si>
    <t>..\..\..\..\Data\DrawingStyleStudyData\User34\Final Circuits\0_EQ1_GatesOn_Iter1_Recognized4.xml</t>
  </si>
  <si>
    <t>..\..\..\..\Data\DrawingStyleStudyData\User35\Final Circuits\0_EQ1_GatesOn_Iter1_Recognized2.xml</t>
  </si>
  <si>
    <t>..\..\..\..\Data\DrawingStyleStudyData\User36\Final Circuits\0_EQ1_GatesOn_Iter1_Recognized2.xml</t>
  </si>
  <si>
    <t>Avg. Recognition</t>
  </si>
  <si>
    <t>CORREL</t>
  </si>
  <si>
    <t>Condition 1 with Ghost Gates and Drawing Advice</t>
  </si>
  <si>
    <t>Condition 2</t>
  </si>
  <si>
    <t>User</t>
  </si>
  <si>
    <t>Equation</t>
  </si>
  <si>
    <t>Total AND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</si>
  <si>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</si>
  <si>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</si>
  <si>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</si>
  <si>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</si>
  <si>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</si>
  <si>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</si>
  <si>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</si>
  <si>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Totals:</t>
  </si>
  <si>
    <t>averages</t>
  </si>
  <si>
    <t>Total Recognition</t>
  </si>
  <si>
    <t>..\..\..\..\Data\DrawingStyleStudyData\User41\Final Circuits\0_EQ1_GatesOff_Iter1_Recognized2.xml</t>
  </si>
  <si>
    <t>..\..\..\..\Data\DrawingStyleStudyData\User37\Final Circuits\0_EQ1_GatesOff_Iter1_Recognized2.xml</t>
  </si>
  <si>
    <t>..\..\..\..\Data\DrawingStyleStudyData\User38\Final Circuits\0_EQ1_GatesOff_Iter1_Recognized4.xml</t>
  </si>
  <si>
    <t>..\..\..\..\Data\DrawingStyleStudyData\User39\Final Circuits\0_EQ1_GatesOff_Iter1_Recognized2.xml</t>
  </si>
  <si>
    <t>..\..\..\..\Data\DrawingStyleStudyData\User40\Final Circuits\0_EQ1_GatesOff_Iter1_Recognized2.xml</t>
  </si>
  <si>
    <t>Average Recognition Rate</t>
  </si>
  <si>
    <t>*** This actually had GATES ON</t>
  </si>
  <si>
    <t>*** Do not analyze this data</t>
  </si>
  <si>
    <t>*</t>
  </si>
  <si>
    <t>** Includes Baseline data from Summer study (different recognizers, different version, randomized order of gates)</t>
  </si>
  <si>
    <t>*** Users 38-41 are from the Fall</t>
  </si>
  <si>
    <t>**** Total of 10 users</t>
  </si>
  <si>
    <t>* This isn't relevant for analysis.</t>
  </si>
  <si>
    <t>** Total 12 users</t>
  </si>
  <si>
    <t>Users 38-41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</si>
</sst>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Condition 1</c:v>
          </c:tx>
          <c:spPr>
            <a:ln w="28575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5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-0.44722316201973983"/>
                  <c:y val="-5.248378853416801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yVal>
            <c:numRef>
              <c:f>'Averaged Data (Condition 1)'!$B$3:$B$16</c:f>
              <c:numCache>
                <c:formatCode>General</c:formatCode>
                <c:ptCount val="14"/>
                <c:pt idx="0">
                  <c:v>0.65</c:v>
                </c:pt>
                <c:pt idx="1">
                  <c:v>0.81666666666666654</c:v>
                </c:pt>
                <c:pt idx="2">
                  <c:v>0.66666666666666663</c:v>
                </c:pt>
                <c:pt idx="3">
                  <c:v>0.68333333333333324</c:v>
                </c:pt>
                <c:pt idx="4">
                  <c:v>0.6</c:v>
                </c:pt>
                <c:pt idx="5">
                  <c:v>0.51666666666666672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0.73333333333333339</c:v>
                </c:pt>
                <c:pt idx="9">
                  <c:v>0.71666666666666667</c:v>
                </c:pt>
                <c:pt idx="10">
                  <c:v>0.63888888888888884</c:v>
                </c:pt>
                <c:pt idx="11">
                  <c:v>0.65277777777777768</c:v>
                </c:pt>
                <c:pt idx="12">
                  <c:v>0.6884920634920636</c:v>
                </c:pt>
                <c:pt idx="13">
                  <c:v>0.72222222222222221</c:v>
                </c:pt>
              </c:numCache>
            </c:numRef>
          </c:yVal>
          <c:smooth val="0"/>
        </c:ser>
        <c:ser>
          <c:idx val="0"/>
          <c:order val="0"/>
          <c:tx>
            <c:v>Condition 2</c:v>
          </c:tx>
          <c:spPr>
            <a:ln w="28575"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6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-0.61002584105116686"/>
                  <c:y val="0.107638401958131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yVal>
            <c:numRef>
              <c:f>'Averaged Data (Condition 2)'!$B$3:$B$16</c:f>
              <c:numCache>
                <c:formatCode>General</c:formatCode>
                <c:ptCount val="14"/>
                <c:pt idx="0">
                  <c:v>0.57079365079365085</c:v>
                </c:pt>
                <c:pt idx="1">
                  <c:v>0.63833333333333342</c:v>
                </c:pt>
                <c:pt idx="2">
                  <c:v>0.7633333333333332</c:v>
                </c:pt>
                <c:pt idx="3">
                  <c:v>0.66833333333333322</c:v>
                </c:pt>
                <c:pt idx="4">
                  <c:v>0.55333333333333334</c:v>
                </c:pt>
                <c:pt idx="5">
                  <c:v>0.6283333333333333</c:v>
                </c:pt>
                <c:pt idx="6">
                  <c:v>0.55749999999999988</c:v>
                </c:pt>
                <c:pt idx="7">
                  <c:v>0.64</c:v>
                </c:pt>
                <c:pt idx="8">
                  <c:v>0.64690476190476187</c:v>
                </c:pt>
                <c:pt idx="9">
                  <c:v>0.75047619047619052</c:v>
                </c:pt>
                <c:pt idx="10">
                  <c:v>0.76916666666666678</c:v>
                </c:pt>
                <c:pt idx="11">
                  <c:v>0.55500000000000005</c:v>
                </c:pt>
                <c:pt idx="12">
                  <c:v>0.62000000000000011</c:v>
                </c:pt>
                <c:pt idx="13">
                  <c:v>0.73666666666666669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3808"/>
        <c:axId val="80345344"/>
      </c:scatterChart>
      <c:valAx>
        <c:axId val="80343808"/>
        <c:scaling>
          <c:orientation val="minMax"/>
          <c:max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Trial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345344"/>
        <c:crosses val="autoZero"/>
        <c:crossBetween val="midCat"/>
      </c:valAx>
      <c:valAx>
        <c:axId val="80345344"/>
        <c:scaling>
          <c:orientation val="minMax"/>
          <c:max val="1"/>
          <c:min val="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Correct Recognition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4380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egendEntry>
        <c:idx val="0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011598047925606"/>
          <c:y val="2.1619176177824398E-2"/>
          <c:w val="0.38515449865521062"/>
          <c:h val="0.2082553645364057"/>
        </c:manualLayout>
      </c:layout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7034076990376205"/>
                  <c:y val="0.51215186643336252"/>
                </c:manualLayout>
              </c:layout>
              <c:numFmt formatCode="General" sourceLinked="0"/>
            </c:trendlineLbl>
          </c:trendline>
          <c:yVal>
            <c:numRef>
              <c:f>'Averaged Data (Condition 1)'!$B$3:$B$16</c:f>
              <c:numCache>
                <c:formatCode>General</c:formatCode>
                <c:ptCount val="14"/>
                <c:pt idx="0">
                  <c:v>0.65</c:v>
                </c:pt>
                <c:pt idx="1">
                  <c:v>0.81666666666666654</c:v>
                </c:pt>
                <c:pt idx="2">
                  <c:v>0.66666666666666663</c:v>
                </c:pt>
                <c:pt idx="3">
                  <c:v>0.68333333333333324</c:v>
                </c:pt>
                <c:pt idx="4">
                  <c:v>0.6</c:v>
                </c:pt>
                <c:pt idx="5">
                  <c:v>0.51666666666666672</c:v>
                </c:pt>
                <c:pt idx="6">
                  <c:v>0.69999999999999984</c:v>
                </c:pt>
                <c:pt idx="7">
                  <c:v>0.6499999999999998</c:v>
                </c:pt>
                <c:pt idx="8">
                  <c:v>0.73333333333333339</c:v>
                </c:pt>
                <c:pt idx="9">
                  <c:v>0.71666666666666667</c:v>
                </c:pt>
                <c:pt idx="10">
                  <c:v>0.63888888888888884</c:v>
                </c:pt>
                <c:pt idx="11">
                  <c:v>0.65277777777777768</c:v>
                </c:pt>
                <c:pt idx="12">
                  <c:v>0.6884920634920636</c:v>
                </c:pt>
                <c:pt idx="13">
                  <c:v>0.72222222222222221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168"/>
        <c:axId val="89736704"/>
      </c:scatterChart>
      <c:valAx>
        <c:axId val="897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736704"/>
        <c:crosses val="autoZero"/>
        <c:crossBetween val="midCat"/>
      </c:valAx>
      <c:valAx>
        <c:axId val="897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3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7867410323709535"/>
                  <c:y val="0.13104257801108196"/>
                </c:manualLayout>
              </c:layout>
              <c:numFmt formatCode="General" sourceLinked="0"/>
            </c:trendlineLbl>
          </c:trendline>
          <c:yVal>
            <c:numRef>
              <c:f>'Averaged Data (Condition 2)'!$B$3:$B$16</c:f>
              <c:numCache>
                <c:formatCode>General</c:formatCode>
                <c:ptCount val="14"/>
                <c:pt idx="0">
                  <c:v>0.57079365079365085</c:v>
                </c:pt>
                <c:pt idx="1">
                  <c:v>0.63833333333333342</c:v>
                </c:pt>
                <c:pt idx="2">
                  <c:v>0.7633333333333332</c:v>
                </c:pt>
                <c:pt idx="3">
                  <c:v>0.66833333333333322</c:v>
                </c:pt>
                <c:pt idx="4">
                  <c:v>0.55333333333333334</c:v>
                </c:pt>
                <c:pt idx="5">
                  <c:v>0.6283333333333333</c:v>
                </c:pt>
                <c:pt idx="6">
                  <c:v>0.55749999999999988</c:v>
                </c:pt>
                <c:pt idx="7">
                  <c:v>0.64</c:v>
                </c:pt>
                <c:pt idx="8">
                  <c:v>0.64690476190476187</c:v>
                </c:pt>
                <c:pt idx="9">
                  <c:v>0.75047619047619052</c:v>
                </c:pt>
                <c:pt idx="10">
                  <c:v>0.76916666666666678</c:v>
                </c:pt>
                <c:pt idx="11">
                  <c:v>0.55500000000000005</c:v>
                </c:pt>
                <c:pt idx="12">
                  <c:v>0.62000000000000011</c:v>
                </c:pt>
                <c:pt idx="13">
                  <c:v>0.73666666666666669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1072"/>
        <c:axId val="90136960"/>
      </c:scatterChart>
      <c:valAx>
        <c:axId val="90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36960"/>
        <c:crosses val="autoZero"/>
        <c:crossBetween val="midCat"/>
      </c:valAx>
      <c:valAx>
        <c:axId val="90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3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0.25200393700787399"/>
                  <c:y val="0.55099956255468063"/>
                </c:manualLayout>
              </c:layout>
              <c:numFmt formatCode="General" sourceLinked="0"/>
            </c:trendlineLbl>
          </c:trendline>
          <c:val>
            <c:numRef>
              <c:f>('Condition 2'!$AB$11,'Condition 2'!$AB$19,'Condition 2'!$AB$27,'Condition 2'!$AB$35,'Condition 2'!$AB$43,'Condition 2'!$AB$51,'Condition 2'!$AB$59,'Condition 2'!$AB$67,'Condition 2'!$AB$75,'Condition 2'!$AB$83,'Condition 2'!$AB$91,'Condition 2'!$AB$99,'Condition 2'!$AB$107,'Condition 2'!$AB$115)</c:f>
              <c:numCache>
                <c:formatCode>General</c:formatCode>
                <c:ptCount val="14"/>
                <c:pt idx="0">
                  <c:v>0.5</c:v>
                </c:pt>
                <c:pt idx="1">
                  <c:v>0.70588235294117652</c:v>
                </c:pt>
                <c:pt idx="2">
                  <c:v>0.62068965517241381</c:v>
                </c:pt>
                <c:pt idx="3">
                  <c:v>0.56666666666666665</c:v>
                </c:pt>
                <c:pt idx="4">
                  <c:v>0.6</c:v>
                </c:pt>
                <c:pt idx="5">
                  <c:v>0.65517241379310343</c:v>
                </c:pt>
                <c:pt idx="6">
                  <c:v>0.6</c:v>
                </c:pt>
                <c:pt idx="7">
                  <c:v>0.58620689655172409</c:v>
                </c:pt>
                <c:pt idx="8">
                  <c:v>0.52941176470588236</c:v>
                </c:pt>
                <c:pt idx="9">
                  <c:v>0.55882352941176472</c:v>
                </c:pt>
                <c:pt idx="10">
                  <c:v>0.5714285714285714</c:v>
                </c:pt>
                <c:pt idx="11">
                  <c:v>0.61764705882352944</c:v>
                </c:pt>
                <c:pt idx="12">
                  <c:v>0.53333333333333333</c:v>
                </c:pt>
                <c:pt idx="13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584"/>
        <c:axId val="89877120"/>
      </c:lineChart>
      <c:catAx>
        <c:axId val="898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9877120"/>
        <c:crosses val="autoZero"/>
        <c:auto val="1"/>
        <c:lblAlgn val="ctr"/>
        <c:lblOffset val="100"/>
        <c:noMultiLvlLbl val="0"/>
      </c:catAx>
      <c:valAx>
        <c:axId val="898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5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2275218722659665"/>
                  <c:y val="0.48321558763487898"/>
                </c:manualLayout>
              </c:layout>
              <c:numFmt formatCode="General" sourceLinked="0"/>
            </c:trendlineLbl>
          </c:trendline>
          <c:yVal>
            <c:numRef>
              <c:f>'Condition 2'!$AC$11:$AC$115</c:f>
              <c:numCache>
                <c:formatCode>General</c:formatCode>
                <c:ptCount val="105"/>
                <c:pt idx="0">
                  <c:v>0.53703703703703709</c:v>
                </c:pt>
                <c:pt idx="8">
                  <c:v>0.6972222222222223</c:v>
                </c:pt>
                <c:pt idx="16">
                  <c:v>0.63888888888888884</c:v>
                </c:pt>
                <c:pt idx="24">
                  <c:v>0.61388888888888882</c:v>
                </c:pt>
                <c:pt idx="32">
                  <c:v>0.58888888888888891</c:v>
                </c:pt>
                <c:pt idx="40">
                  <c:v>0.64722222222222214</c:v>
                </c:pt>
                <c:pt idx="48">
                  <c:v>0.59583333333333333</c:v>
                </c:pt>
                <c:pt idx="56">
                  <c:v>0.6</c:v>
                </c:pt>
                <c:pt idx="64">
                  <c:v>0.54484126984126979</c:v>
                </c:pt>
                <c:pt idx="72">
                  <c:v>0.55079365079365072</c:v>
                </c:pt>
                <c:pt idx="80">
                  <c:v>0.55972222222222223</c:v>
                </c:pt>
                <c:pt idx="88">
                  <c:v>0.59166666666666667</c:v>
                </c:pt>
                <c:pt idx="96">
                  <c:v>0.53333333333333333</c:v>
                </c:pt>
                <c:pt idx="104">
                  <c:v>0.70000000000000007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2080"/>
        <c:axId val="89907968"/>
      </c:scatterChart>
      <c:valAx>
        <c:axId val="899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07968"/>
        <c:crosses val="autoZero"/>
        <c:crossBetween val="midCat"/>
      </c:valAx>
      <c:valAx>
        <c:axId val="89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0367410323709537"/>
                  <c:y val="-0.11450568678915135"/>
                </c:manualLayout>
              </c:layout>
              <c:numFmt formatCode="General" sourceLinked="0"/>
            </c:trendlineLbl>
          </c:trendline>
          <c:trendline>
            <c:spPr>
              <a:ln>
                <a:prstDash val="dash"/>
              </a:ln>
            </c:spPr>
            <c:trendlineType val="movingAvg"/>
            <c:period val="2"/>
            <c:dispRSqr val="0"/>
            <c:dispEq val="0"/>
          </c:trendline>
          <c:yVal>
            <c:numRef>
              <c:f>'User 0'!$D$3:$D$16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0.4</c:v>
                </c:pt>
                <c:pt idx="10">
                  <c:v>1</c:v>
                </c:pt>
                <c:pt idx="11">
                  <c:v>0.83333333333333304</c:v>
                </c:pt>
                <c:pt idx="12">
                  <c:v>0.83333333333333304</c:v>
                </c:pt>
                <c:pt idx="13">
                  <c:v>0.66666666666666696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9232"/>
        <c:axId val="90489216"/>
      </c:scatterChart>
      <c:valAx>
        <c:axId val="904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0489216"/>
        <c:crosses val="autoZero"/>
        <c:crossBetween val="midCat"/>
      </c:valAx>
      <c:valAx>
        <c:axId val="904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7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4</xdr:row>
      <xdr:rowOff>57149</xdr:rowOff>
    </xdr:from>
    <xdr:to>
      <xdr:col>11</xdr:col>
      <xdr:colOff>552449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166687</xdr:rowOff>
    </xdr:from>
    <xdr:to>
      <xdr:col>15</xdr:col>
      <xdr:colOff>114300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128587</xdr:rowOff>
    </xdr:from>
    <xdr:to>
      <xdr:col>16</xdr:col>
      <xdr:colOff>333375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115</xdr:row>
      <xdr:rowOff>185737</xdr:rowOff>
    </xdr:from>
    <xdr:to>
      <xdr:col>14</xdr:col>
      <xdr:colOff>285750</xdr:colOff>
      <xdr:row>130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116</xdr:row>
      <xdr:rowOff>57149</xdr:rowOff>
    </xdr:from>
    <xdr:to>
      <xdr:col>23</xdr:col>
      <xdr:colOff>330200</xdr:colOff>
      <xdr:row>130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18</xdr:row>
      <xdr:rowOff>14287</xdr:rowOff>
    </xdr:from>
    <xdr:to>
      <xdr:col>11</xdr:col>
      <xdr:colOff>495300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5" sqref="O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36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2</v>
      </c>
      <c r="D3">
        <v>0.4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2</v>
      </c>
      <c r="R5">
        <v>2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1</v>
      </c>
      <c r="D13">
        <v>0.16666666666666699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2</v>
      </c>
      <c r="D14">
        <v>0.33333333333333298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3</v>
      </c>
      <c r="D16">
        <v>0.5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-0.1856897800173003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G23" sqref="G23"/>
    </sheetView>
  </sheetViews>
  <sheetFormatPr defaultRowHeight="15" x14ac:dyDescent="0.25"/>
  <sheetData>
    <row r="1" spans="1:23" x14ac:dyDescent="0.25">
      <c r="B1" t="s">
        <v>35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2</v>
      </c>
      <c r="D6">
        <v>0.4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5</v>
      </c>
      <c r="D11">
        <v>1</v>
      </c>
      <c r="E11">
        <v>1</v>
      </c>
      <c r="F11">
        <v>1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2</v>
      </c>
      <c r="D14">
        <v>0.33333333333333298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1</v>
      </c>
      <c r="D16">
        <v>0.16666666666666699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 D3:D16)</f>
        <v>-0.49625506978888728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34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5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5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1</v>
      </c>
      <c r="D7">
        <v>0.2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4</v>
      </c>
      <c r="D8">
        <v>0.8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5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5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5</v>
      </c>
      <c r="D15">
        <v>0.83333333333333304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6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 D3:D16)</f>
        <v>0.27316801396124879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33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2</v>
      </c>
      <c r="D6">
        <v>0.4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 D3:D16)</f>
        <v>-9.8161995969128793E-2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32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-0.29460948891818167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31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4</v>
      </c>
      <c r="D10">
        <v>0.8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3</v>
      </c>
      <c r="D15">
        <v>0.5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-0.14622678465242037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" sqref="B1:W16"/>
    </sheetView>
  </sheetViews>
  <sheetFormatPr defaultRowHeight="15" x14ac:dyDescent="0.25"/>
  <sheetData>
    <row r="1" spans="1:23" x14ac:dyDescent="0.25">
      <c r="B1" t="s">
        <v>30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4</v>
      </c>
      <c r="D10">
        <v>0.8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3</v>
      </c>
      <c r="D13">
        <v>0.5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6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0.23053438563122905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C18" sqref="C18"/>
    </sheetView>
  </sheetViews>
  <sheetFormatPr defaultRowHeight="15" x14ac:dyDescent="0.25"/>
  <sheetData>
    <row r="1" spans="1:23" x14ac:dyDescent="0.25">
      <c r="B1" t="s">
        <v>29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2</v>
      </c>
      <c r="D6">
        <v>0.4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4</v>
      </c>
      <c r="D7">
        <v>0.8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3</v>
      </c>
      <c r="D11">
        <v>0.6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7</v>
      </c>
      <c r="C15">
        <v>3</v>
      </c>
      <c r="D15">
        <v>0.42857142857142899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-0.16676258648838033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C18" sqref="C18"/>
    </sheetView>
  </sheetViews>
  <sheetFormatPr defaultRowHeight="15" x14ac:dyDescent="0.25"/>
  <sheetData>
    <row r="1" spans="1:23" x14ac:dyDescent="0.25">
      <c r="B1" t="s">
        <v>28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6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0.28284944342301965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C18" sqref="C18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5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4</v>
      </c>
      <c r="D8">
        <v>0.8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-3.8225334353683901E-2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23" sqref="F23"/>
    </sheetView>
  </sheetViews>
  <sheetFormatPr defaultRowHeight="15" x14ac:dyDescent="0.25"/>
  <sheetData>
    <row r="1" spans="1:4" x14ac:dyDescent="0.25">
      <c r="A1" t="s">
        <v>39</v>
      </c>
    </row>
    <row r="2" spans="1:4" x14ac:dyDescent="0.25">
      <c r="A2" t="s">
        <v>1</v>
      </c>
      <c r="B2" t="s">
        <v>37</v>
      </c>
      <c r="D2" t="s">
        <v>53</v>
      </c>
    </row>
    <row r="3" spans="1:4" x14ac:dyDescent="0.25">
      <c r="A3">
        <v>1</v>
      </c>
      <c r="B3">
        <f>AVERAGE(User36!D3, User35!D3, User34!D3, User33!D3, User32!D3, User31!D3, User30!D3, User29!D3, User28!D3, User27!D3, User25!D3, 'User 0'!D3)</f>
        <v>0.65</v>
      </c>
      <c r="D3">
        <f>(User36!C3+User35!C3+User34!C3+User33!C3+User32!C3+User31!C3+User30!C3+User29!C3+User28!C3+User27!C3+User25!C3+'User 0'!C3)/(User36!B3+User35!B3+User34!B3+User33!B3+User32!B3+User31!B3+User30!B3+User29!B3+User28!B3+User27!B3+User25!B4+'User 0'!B4)</f>
        <v>0.65</v>
      </c>
    </row>
    <row r="4" spans="1:4" x14ac:dyDescent="0.25">
      <c r="A4">
        <v>2</v>
      </c>
      <c r="B4">
        <f>AVERAGE(User36!D4, User35!D4, User34!D4, User33!D4, User32!D4, User31!D4, User30!D4, User29!D4, User28!D4, User27!D4, User25!D4, 'User 0'!D4)</f>
        <v>0.81666666666666654</v>
      </c>
      <c r="D4">
        <f>(User36!C4+User35!C4+User34!C4+User33!C4+User32!C4+User31!C4+User30!C4+User29!C4+User28!C4+User27!C4+User25!C4+'User 0'!C4)/(User36!B4+User35!B4+User34!B4+User33!B4+User32!B4+User31!B4+User30!B4+User29!B4+User28!B4+User27!B4+User25!B5+'User 0'!B5)</f>
        <v>0.81666666666666665</v>
      </c>
    </row>
    <row r="5" spans="1:4" x14ac:dyDescent="0.25">
      <c r="A5">
        <v>3</v>
      </c>
      <c r="B5">
        <f>AVERAGE(User36!D5, User35!D5, User34!D5, User33!D5, User32!D5, User31!D5, User30!D5, User29!D5, User28!D5, User27!D5, User25!D5, 'User 0'!D5)</f>
        <v>0.66666666666666663</v>
      </c>
      <c r="D5">
        <f>(User36!C5+User35!C5+User34!C5+User33!C5+User32!C5+User31!C5+User30!C5+User29!C5+User28!C5+User27!C5+User25!C5+'User 0'!C5)/(User36!B5+User35!B5+User34!B5+User33!B5+User32!B5+User31!B5+User30!B5+User29!B5+User28!B5+User27!B5+User25!B6+'User 0'!B6)</f>
        <v>0.66666666666666663</v>
      </c>
    </row>
    <row r="6" spans="1:4" x14ac:dyDescent="0.25">
      <c r="A6">
        <v>4</v>
      </c>
      <c r="B6">
        <f>AVERAGE(User36!D6, User35!D6, User34!D6, User33!D6, User32!D6, User31!D6, User30!D6, User29!D6, User28!D6, User27!D6, User25!D6, 'User 0'!D6)</f>
        <v>0.68333333333333324</v>
      </c>
      <c r="D6">
        <f>(User36!C6+User35!C6+User34!C6+User33!C6+User32!C6+User31!C6+User30!C6+User29!C6+User28!C6+User27!C6+User25!C6+'User 0'!C6)/(User36!B6+User35!B6+User34!B6+User33!B6+User32!B6+User31!B6+User30!B6+User29!B6+User28!B6+User27!B6+User25!B7+'User 0'!B7)</f>
        <v>0.68333333333333335</v>
      </c>
    </row>
    <row r="7" spans="1:4" x14ac:dyDescent="0.25">
      <c r="A7">
        <v>5</v>
      </c>
      <c r="B7">
        <f>AVERAGE(User36!D7, User35!D7, User34!D7, User33!D7, User32!D7, User31!D7, User30!D7, User29!D7, User28!D7, User27!D7, User25!D7, 'User 0'!D7)</f>
        <v>0.6</v>
      </c>
      <c r="D7">
        <f>(User36!C7+User35!C7+User34!C7+User33!C7+User32!C7+User31!C7+User30!C7+User29!C7+User28!C7+User27!C7+User25!C7+'User 0'!C7)/(User36!B7+User35!B7+User34!B7+User33!B7+User32!B7+User31!B7+User30!B7+User29!B7+User28!B7+User27!B7+User25!B8+'User 0'!B8)</f>
        <v>0.6</v>
      </c>
    </row>
    <row r="8" spans="1:4" x14ac:dyDescent="0.25">
      <c r="A8">
        <v>6</v>
      </c>
      <c r="B8">
        <f>AVERAGE(User36!D8, User35!D8, User34!D8, User33!D8, User32!D8, User31!D8, User30!D8, User29!D8, User28!D8, User27!D8, User25!D8, 'User 0'!D8)</f>
        <v>0.51666666666666672</v>
      </c>
      <c r="D8">
        <f>(User36!C8+User35!C8+User34!C8+User33!C8+User32!C8+User31!C8+User30!C8+User29!C8+User28!C8+User27!C8+User25!C8+'User 0'!C8)/(User36!B8+User35!B8+User34!B8+User33!B8+User32!B8+User31!B8+User30!B8+User29!B8+User28!B8+User27!B8+User25!B9+'User 0'!B9)</f>
        <v>0.51666666666666672</v>
      </c>
    </row>
    <row r="9" spans="1:4" x14ac:dyDescent="0.25">
      <c r="A9">
        <v>7</v>
      </c>
      <c r="B9">
        <f>AVERAGE(User36!D9, User35!D9, User34!D9, User33!D9, User32!D9, User31!D9, User30!D9, User29!D9, User28!D9, User27!D9, User25!D9, 'User 0'!D9)</f>
        <v>0.69999999999999984</v>
      </c>
      <c r="D9">
        <f>(User36!C9+User35!C9+User34!C9+User33!C9+User32!C9+User31!C9+User30!C9+User29!C9+User28!C9+User27!C9+User25!C9+'User 0'!C9)/(User36!B9+User35!B9+User34!B9+User33!B9+User32!B9+User31!B9+User30!B9+User29!B9+User28!B9+User27!B9+User25!B10+'User 0'!B10)</f>
        <v>0.7</v>
      </c>
    </row>
    <row r="10" spans="1:4" x14ac:dyDescent="0.25">
      <c r="A10">
        <v>8</v>
      </c>
      <c r="B10">
        <f>AVERAGE(User36!D10, User35!D10, User34!D10, User33!D10, User32!D10, User31!D10, User30!D10, User29!D10, User28!D10, User27!D10, User25!D10, 'User 0'!D10)</f>
        <v>0.6499999999999998</v>
      </c>
      <c r="D10">
        <f>(User36!C10+User35!C10+User34!C10+User33!C10+User32!C10+User31!C10+User30!C10+User29!C10+User28!C10+User27!C10+User25!C10+'User 0'!C10)/(User36!B10+User35!B10+User34!B10+User33!B10+User32!B10+User31!B10+User30!B10+User29!B10+User28!B10+User27!B10+User25!B11+'User 0'!B11)</f>
        <v>0.65</v>
      </c>
    </row>
    <row r="11" spans="1:4" x14ac:dyDescent="0.25">
      <c r="A11">
        <v>9</v>
      </c>
      <c r="B11">
        <f>AVERAGE(User36!D11, User35!D11, User34!D11, User33!D11, User32!D11, User31!D11, User30!D11, User29!D11, User28!D11, User27!D11, User25!D11, 'User 0'!D11)</f>
        <v>0.73333333333333339</v>
      </c>
      <c r="D11">
        <f>(User36!C11+User35!C11+User34!C11+User33!C11+User32!C11+User31!C11+User30!C11+User29!C11+User28!C11+User27!C11+User25!C11+'User 0'!C11)/(User36!B11+User35!B11+User34!B11+User33!B11+User32!B11+User31!B11+User30!B11+User29!B11+User28!B11+User27!B11+User25!B12+'User 0'!B12)</f>
        <v>0.73333333333333328</v>
      </c>
    </row>
    <row r="12" spans="1:4" x14ac:dyDescent="0.25">
      <c r="A12">
        <v>10</v>
      </c>
      <c r="B12">
        <f>AVERAGE(User36!D12, User35!D12, User34!D12, User33!D12, User32!D12, User31!D12, User30!D12, User29!D12, User28!D12, User27!D12, User25!D12, 'User 0'!D12)</f>
        <v>0.71666666666666667</v>
      </c>
      <c r="D12">
        <f>(User36!C12+User35!C12+User34!C12+User33!C12+User32!C12+User31!C12+User30!C12+User29!C12+User28!C12+User27!C12+User25!C12+'User 0'!C12)/(User36!B12+User35!B12+User34!B12+User33!B12+User32!B12+User31!B12+User30!B12+User29!B12+User28!B12+User27!B12+User25!B13+'User 0'!B13)</f>
        <v>0.69354838709677424</v>
      </c>
    </row>
    <row r="13" spans="1:4" x14ac:dyDescent="0.25">
      <c r="A13">
        <v>11</v>
      </c>
      <c r="B13">
        <f>AVERAGE(User36!D13, User35!D13, User34!D13, User33!D13, User32!D13, User31!D13, User30!D13, User29!D13, User28!D13, User27!D13, User25!D13, 'User 0'!D13)</f>
        <v>0.63888888888888884</v>
      </c>
      <c r="D13">
        <f>(User36!C13+User35!C13+User34!C13+User33!C13+User32!C13+User31!C13+User30!C13+User29!C13+User28!C13+User27!C13+User25!C13+'User 0'!C13)/(User36!B13+User35!B13+User34!B13+User33!B13+User32!B13+User31!B13+User30!B13+User29!B13+User28!B13+User27!B13+User25!B14+'User 0'!B14)</f>
        <v>0.63888888888888884</v>
      </c>
    </row>
    <row r="14" spans="1:4" x14ac:dyDescent="0.25">
      <c r="A14">
        <v>12</v>
      </c>
      <c r="B14">
        <f>AVERAGE(User36!D14, User35!D14, User34!D14, User33!D14, User32!D14, User31!D14, User30!D14, User29!D14, User28!D14, User27!D14, User25!D14, 'User 0'!D14)</f>
        <v>0.65277777777777768</v>
      </c>
      <c r="D14">
        <f>(User36!C14+User35!C14+User34!C14+User33!C14+User32!C14+User31!C14+User30!C14+User29!C14+User28!C14+User27!C14+User25!C14+'User 0'!C14)/(User36!B14+User35!B14+User34!B14+User33!B14+User32!B14+User31!B14+User30!B14+User29!B14+User28!B14+User27!B14+User25!B15+'User 0'!B15)</f>
        <v>0.65277777777777779</v>
      </c>
    </row>
    <row r="15" spans="1:4" x14ac:dyDescent="0.25">
      <c r="A15">
        <v>13</v>
      </c>
      <c r="B15">
        <f>AVERAGE(User36!D15, User35!D15, User34!D15, User33!D15, User32!D15, User31!D15, User30!D15, User29!D15, User28!D15, User27!D15, User25!D15, 'User 0'!D15)</f>
        <v>0.6884920634920636</v>
      </c>
      <c r="D15">
        <f>(User36!C15+User35!C15+User34!C15+User33!C15+User32!C15+User31!C15+User30!C15+User29!C15+User28!C15+User27!C15+User25!C15+'User 0'!C15)/(User36!B15+User35!B15+User34!B15+User33!B15+User32!B15+User31!B15+User30!B15+User29!B15+User28!B15+User27!B15+User25!B16+'User 0'!B16)</f>
        <v>0.68493150684931503</v>
      </c>
    </row>
    <row r="16" spans="1:4" x14ac:dyDescent="0.25">
      <c r="A16">
        <v>14</v>
      </c>
      <c r="B16">
        <f>AVERAGE(User36!D16, User35!D16, User34!D16, User33!D16, User32!D16, User31!D16, User30!D16, User29!D16, User28!D16, User27!D16, User25!D16, 'User 0'!D16)</f>
        <v>0.72222222222222221</v>
      </c>
      <c r="D16">
        <f>(User36!C16+User35!C16+User34!C16+User33!C16+User32!C16+User31!C16+User30!C16+User29!C16+User28!C16+User27!C16+User25!C16+'User 0'!C16)/(User36!B16+User35!B16+User34!B16+User33!B16+User32!B16+User31!B16+User30!B16+User29!B16+User28!B16+User27!B16+User25!B17+'User 0'!B17)</f>
        <v>0.8666666666666667</v>
      </c>
    </row>
    <row r="18" spans="1:5" x14ac:dyDescent="0.25">
      <c r="A18" t="s">
        <v>38</v>
      </c>
      <c r="B18">
        <f>CORREL(A3:A16, B3:B16)</f>
        <v>3.6736737501278253E-2</v>
      </c>
      <c r="D18">
        <f>CORREL(A3:A16,D3:D16)</f>
        <v>0.21570963693241618</v>
      </c>
      <c r="E18" t="s">
        <v>62</v>
      </c>
    </row>
    <row r="19" spans="1:5" x14ac:dyDescent="0.25">
      <c r="D19" t="s">
        <v>66</v>
      </c>
    </row>
    <row r="21" spans="1:5" x14ac:dyDescent="0.25">
      <c r="B21" t="s">
        <v>67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C18" sqref="C18"/>
    </sheetView>
  </sheetViews>
  <sheetFormatPr defaultRowHeight="15" x14ac:dyDescent="0.25"/>
  <sheetData>
    <row r="1" spans="1:23" x14ac:dyDescent="0.25">
      <c r="B1" t="s">
        <v>25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2</v>
      </c>
      <c r="D3">
        <v>0.4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2</v>
      </c>
      <c r="D13">
        <v>0.33333333333333298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26</v>
      </c>
      <c r="C18">
        <f>CORREL(A3:A16,D3:D16)</f>
        <v>0.34533202213251207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6" workbookViewId="0">
      <selection activeCell="N28" sqref="N28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5</v>
      </c>
      <c r="D15">
        <v>0.83333333333333304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23</v>
      </c>
    </row>
    <row r="19" spans="1:3" x14ac:dyDescent="0.25">
      <c r="A19" t="s">
        <v>24</v>
      </c>
      <c r="C19">
        <f>CORREL(A3:A16,D3:D16)</f>
        <v>0.46680930921960967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RowHeight="15" x14ac:dyDescent="0.25"/>
  <cols>
    <col min="1" max="1" width="18.7109375" customWidth="1"/>
  </cols>
  <sheetData>
    <row r="1" spans="1:5" x14ac:dyDescent="0.25">
      <c r="A1" t="s">
        <v>40</v>
      </c>
    </row>
    <row r="2" spans="1:5" x14ac:dyDescent="0.25">
      <c r="A2" t="s">
        <v>1</v>
      </c>
      <c r="B2" t="s">
        <v>37</v>
      </c>
      <c r="E2" t="s">
        <v>68</v>
      </c>
    </row>
    <row r="3" spans="1:5" x14ac:dyDescent="0.25">
      <c r="A3">
        <v>1</v>
      </c>
      <c r="B3">
        <f>AVERAGE('Condition 2'!AB5:AB10,User41!D3,User40!D3,User39!D3,User38!D3)</f>
        <v>0.57079365079365085</v>
      </c>
      <c r="E3">
        <f>AVERAGE(User41!D3,User40!D3,User39!D3,User38!D3)</f>
        <v>0.62142857142857144</v>
      </c>
    </row>
    <row r="4" spans="1:5" x14ac:dyDescent="0.25">
      <c r="A4">
        <v>2</v>
      </c>
      <c r="B4">
        <f>AVERAGE('Condition 2'!AB13:AB18,User41!D4,User40!D4,User39!D4,User38!D4)</f>
        <v>0.63833333333333342</v>
      </c>
      <c r="E4">
        <f>AVERAGE(User41!D4,User40!D4,User39!D4,User38!D4)</f>
        <v>0.55000000000000004</v>
      </c>
    </row>
    <row r="5" spans="1:5" x14ac:dyDescent="0.25">
      <c r="A5">
        <v>3</v>
      </c>
      <c r="B5">
        <f>AVERAGE('Condition 2'!AB21:AB26,User41!D5,User40!C5,User39!D5,User38!D5)</f>
        <v>0.7633333333333332</v>
      </c>
      <c r="E5">
        <f>AVERAGE(User41!D5,User40!D5,User39!D5,User38!D5)</f>
        <v>0.55000000000000004</v>
      </c>
    </row>
    <row r="6" spans="1:5" x14ac:dyDescent="0.25">
      <c r="A6">
        <v>4</v>
      </c>
      <c r="B6">
        <f>AVERAGE('Condition 2'!AB29:AB34,User41!D6,User40!C6,User39!D6,User38!D6)</f>
        <v>0.66833333333333322</v>
      </c>
      <c r="E6">
        <f>AVERAGE(User41!D6,User40!D6,User39!D6,User38!D6)</f>
        <v>0.55000000000000004</v>
      </c>
    </row>
    <row r="7" spans="1:5" x14ac:dyDescent="0.25">
      <c r="A7">
        <v>5</v>
      </c>
      <c r="B7">
        <f>AVERAGE('Condition 2'!AB37:AB42,User41!D7,User40!C7,User39!D7,User38!D7)</f>
        <v>0.55333333333333334</v>
      </c>
      <c r="E7">
        <f>AVERAGE(User41!D7,User40!D7,User39!D7,User38!D7)</f>
        <v>0.5</v>
      </c>
    </row>
    <row r="8" spans="1:5" x14ac:dyDescent="0.25">
      <c r="A8">
        <v>6</v>
      </c>
      <c r="B8">
        <f>AVERAGE('Condition 2'!AB45:AB50,User41!D8,User40!C8,User39!D8,User38!D8)</f>
        <v>0.6283333333333333</v>
      </c>
      <c r="E8">
        <f>AVERAGE(User41!D8,User40!D8,User39!D8,User38!D8)</f>
        <v>0.4</v>
      </c>
    </row>
    <row r="9" spans="1:5" x14ac:dyDescent="0.25">
      <c r="A9">
        <v>7</v>
      </c>
      <c r="B9">
        <f>AVERAGE('Condition 2'!AB53:AB58,User41!D9,User40!C9,User39!D9,User38!D9)</f>
        <v>0.55749999999999988</v>
      </c>
      <c r="E9">
        <f>AVERAGE(User41!D9,User40!D9,User39!D9,User38!D9)</f>
        <v>0.5</v>
      </c>
    </row>
    <row r="10" spans="1:5" x14ac:dyDescent="0.25">
      <c r="A10">
        <v>8</v>
      </c>
      <c r="B10">
        <f>AVERAGE('Condition 2'!AB61:AB66,User41!D10,User40!C10,User39!D10,User38!D10)</f>
        <v>0.64</v>
      </c>
      <c r="E10">
        <f>AVERAGE(User41!D10,User40!D10,User39!D10,User38!D10)</f>
        <v>0.5</v>
      </c>
    </row>
    <row r="11" spans="1:5" x14ac:dyDescent="0.25">
      <c r="A11">
        <v>9</v>
      </c>
      <c r="B11">
        <f>AVERAGE('Condition 2'!AB69:AB74,User41!D11,User40!C11,User39!D11,User38!D11)</f>
        <v>0.64690476190476187</v>
      </c>
      <c r="E11">
        <f>AVERAGE(User41!D11,User40!D11,User39!D11,User38!D11)</f>
        <v>0.4</v>
      </c>
    </row>
    <row r="12" spans="1:5" x14ac:dyDescent="0.25">
      <c r="A12">
        <v>10</v>
      </c>
      <c r="B12">
        <f>AVERAGE('Condition 2'!AB77:AB82,User41!D12,User40!C12,User39!D12,User38!D12)</f>
        <v>0.75047619047619052</v>
      </c>
      <c r="E12">
        <f>AVERAGE(User41!D12,User40!D12,User39!D12,User38!D12)</f>
        <v>0.65</v>
      </c>
    </row>
    <row r="13" spans="1:5" x14ac:dyDescent="0.25">
      <c r="A13">
        <v>11</v>
      </c>
      <c r="B13">
        <f>AVERAGE('Condition 2'!AB85:AB90,User41!D13,User40!C13,User39!D13,User38!D13)</f>
        <v>0.76916666666666678</v>
      </c>
      <c r="E13">
        <f>AVERAGE(User41!D13,User40!D13,User39!D13,User38!D13)</f>
        <v>0.66666666666666674</v>
      </c>
    </row>
    <row r="14" spans="1:5" x14ac:dyDescent="0.25">
      <c r="A14">
        <v>12</v>
      </c>
      <c r="B14">
        <f>AVERAGE('Condition 2'!AB93:AB98,User41!D14,User40!C14,User39!D14,User38!D14)</f>
        <v>0.55500000000000005</v>
      </c>
      <c r="E14">
        <f>AVERAGE(User41!D14,User40!D14,User39!D14,User38!D14)</f>
        <v>0.50000000000000022</v>
      </c>
    </row>
    <row r="15" spans="1:5" x14ac:dyDescent="0.25">
      <c r="A15">
        <v>13</v>
      </c>
      <c r="B15">
        <f>AVERAGE('Condition 2'!AB101:AB106,User41!D15,User40!C15,User39!D15,User38!D15)</f>
        <v>0.62000000000000011</v>
      </c>
      <c r="E15">
        <f>AVERAGE(User41!D15,User40!D15,User39!D15,User38!D15)</f>
        <v>0.54166666666666696</v>
      </c>
    </row>
    <row r="16" spans="1:5" x14ac:dyDescent="0.25">
      <c r="A16">
        <v>14</v>
      </c>
      <c r="B16">
        <f>AVERAGE('Condition 2'!AB109:AB114,User41!D16,User40!C16,User39!D16,User38!D16)</f>
        <v>0.73666666666666669</v>
      </c>
      <c r="E16">
        <f>AVERAGE(User41!D16,User40!D16,User39!D16,User38!D16)</f>
        <v>0.58333333333333348</v>
      </c>
    </row>
    <row r="18" spans="1:5" x14ac:dyDescent="0.25">
      <c r="A18" t="s">
        <v>24</v>
      </c>
      <c r="B18">
        <f>CORREL(A3:A16,B3:B16)</f>
        <v>0.22406770619078253</v>
      </c>
      <c r="E18">
        <f>CORREL(A3:A16,E3:E16)</f>
        <v>6.1178731398082442E-2</v>
      </c>
    </row>
    <row r="20" spans="1:5" x14ac:dyDescent="0.25">
      <c r="C20" t="s">
        <v>63</v>
      </c>
    </row>
    <row r="21" spans="1:5" x14ac:dyDescent="0.25">
      <c r="C21" t="s">
        <v>64</v>
      </c>
    </row>
    <row r="22" spans="1:5" x14ac:dyDescent="0.25">
      <c r="C2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abSelected="1" topLeftCell="D1" zoomScale="75" zoomScaleNormal="75" workbookViewId="0">
      <selection activeCell="OB120" sqref="NW117:OB120"/>
    </sheetView>
  </sheetViews>
  <sheetFormatPr defaultRowHeight="15" x14ac:dyDescent="0.25"/>
  <cols>
    <col min="4" max="4" width="19.85546875" customWidth="1"/>
    <col min="25" max="25" width="15.140625" customWidth="1"/>
    <col min="26" max="26" width="15" customWidth="1"/>
    <col min="27" max="27" width="18.28515625" customWidth="1"/>
    <col min="28" max="28" width="24.5703125" customWidth="1"/>
    <col min="29" max="29" width="22.42578125" customWidth="1"/>
  </cols>
  <sheetData>
    <row r="1" spans="1:29" x14ac:dyDescent="0.25">
      <c r="A1" t="s">
        <v>40</v>
      </c>
    </row>
    <row r="3" spans="1:29" x14ac:dyDescent="0.25">
      <c r="A3" t="s">
        <v>1</v>
      </c>
      <c r="B3" t="s">
        <v>41</v>
      </c>
      <c r="C3" t="s">
        <v>42</v>
      </c>
      <c r="D3" t="s">
        <v>43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59</v>
      </c>
    </row>
    <row r="4" spans="1:29" x14ac:dyDescent="0.25">
      <c r="A4">
        <v>1</v>
      </c>
    </row>
    <row r="5" spans="1:29" x14ac:dyDescent="0.25">
      <c r="B5">
        <v>2</v>
      </c>
      <c r="C5">
        <v>3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SUM(D5+F5+H5+J5+L5+N5+P5+R5+T5+V5+X5)</f>
        <v>6</v>
      </c>
      <c r="AA5">
        <f>SUM(E5+G5+I5+K5+M5+O5+Q5+S5+U5+W5+Y5)</f>
        <v>3</v>
      </c>
      <c r="AB5">
        <f t="shared" ref="AB5:AB11" si="0">AA5/Z5</f>
        <v>0.5</v>
      </c>
    </row>
    <row r="6" spans="1:29" x14ac:dyDescent="0.25">
      <c r="B6">
        <v>4</v>
      </c>
      <c r="C6">
        <v>2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ref="Z6:AA10" si="1">D6+F6+H6+J6+L6+N6+P6+R6+T6+V6+X6</f>
        <v>4</v>
      </c>
      <c r="AA6">
        <f t="shared" si="1"/>
        <v>2</v>
      </c>
      <c r="AB6">
        <f t="shared" si="0"/>
        <v>0.5</v>
      </c>
    </row>
    <row r="7" spans="1:29" x14ac:dyDescent="0.25">
      <c r="B7">
        <v>6</v>
      </c>
      <c r="C7">
        <v>2</v>
      </c>
      <c r="D7">
        <v>1</v>
      </c>
      <c r="E7">
        <v>0</v>
      </c>
      <c r="F7">
        <v>1</v>
      </c>
      <c r="G7">
        <v>1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1"/>
        <v>5</v>
      </c>
      <c r="AA7">
        <f t="shared" si="1"/>
        <v>3</v>
      </c>
      <c r="AB7">
        <f t="shared" si="0"/>
        <v>0.6</v>
      </c>
    </row>
    <row r="8" spans="1:29" x14ac:dyDescent="0.25">
      <c r="B8">
        <v>8</v>
      </c>
      <c r="C8">
        <v>5</v>
      </c>
      <c r="D8">
        <v>2</v>
      </c>
      <c r="E8">
        <v>0</v>
      </c>
      <c r="F8">
        <v>2</v>
      </c>
      <c r="G8">
        <v>0</v>
      </c>
      <c r="H8">
        <v>2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1"/>
        <v>9</v>
      </c>
      <c r="AA8">
        <f t="shared" si="1"/>
        <v>2</v>
      </c>
      <c r="AB8">
        <f t="shared" si="0"/>
        <v>0.22222222222222221</v>
      </c>
    </row>
    <row r="9" spans="1:29" x14ac:dyDescent="0.25">
      <c r="B9">
        <v>10</v>
      </c>
      <c r="C9">
        <v>3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1"/>
        <v>5</v>
      </c>
      <c r="AA9">
        <f t="shared" si="1"/>
        <v>4</v>
      </c>
      <c r="AB9">
        <f t="shared" si="0"/>
        <v>0.8</v>
      </c>
    </row>
    <row r="10" spans="1:29" x14ac:dyDescent="0.25">
      <c r="B10">
        <v>12</v>
      </c>
      <c r="C10">
        <v>3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1"/>
        <v>5</v>
      </c>
      <c r="AA10">
        <f t="shared" si="1"/>
        <v>3</v>
      </c>
      <c r="AB10">
        <f t="shared" si="0"/>
        <v>0.6</v>
      </c>
    </row>
    <row r="11" spans="1:29" x14ac:dyDescent="0.25">
      <c r="Y11" t="s">
        <v>51</v>
      </c>
      <c r="Z11">
        <f>SUM(Z5:Z10)</f>
        <v>34</v>
      </c>
      <c r="AA11">
        <f>SUM(AA5:AA10)</f>
        <v>17</v>
      </c>
      <c r="AB11">
        <f t="shared" si="0"/>
        <v>0.5</v>
      </c>
      <c r="AC11">
        <f>AVERAGE(AB5:AB10)</f>
        <v>0.53703703703703709</v>
      </c>
    </row>
    <row r="12" spans="1:29" x14ac:dyDescent="0.25">
      <c r="A12">
        <v>2</v>
      </c>
    </row>
    <row r="13" spans="1:29" x14ac:dyDescent="0.25">
      <c r="B13">
        <v>2</v>
      </c>
      <c r="C13">
        <v>3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SUM(D13+F13+H13+J13+L13+N13+P13+R13+T13+V13+X13)</f>
        <v>6</v>
      </c>
      <c r="AA13">
        <f>SUM(E13+G13+I13+K13+M13+O13+Q13+S13+U13+W13+Y13)</f>
        <v>5</v>
      </c>
      <c r="AB13">
        <f t="shared" ref="AB13:AB19" si="2">AA13/Z13</f>
        <v>0.83333333333333337</v>
      </c>
    </row>
    <row r="14" spans="1:29" x14ac:dyDescent="0.25">
      <c r="B14">
        <v>4</v>
      </c>
      <c r="C14">
        <v>2</v>
      </c>
      <c r="D14">
        <v>1</v>
      </c>
      <c r="E14">
        <v>0</v>
      </c>
      <c r="F14">
        <v>1</v>
      </c>
      <c r="G14">
        <v>1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ref="Z14:AA18" si="3">D14+F14+H14+J14+L14+N14+P14+R14+T14+V14+X14</f>
        <v>5</v>
      </c>
      <c r="AA14">
        <f t="shared" si="3"/>
        <v>3</v>
      </c>
      <c r="AB14">
        <f t="shared" si="2"/>
        <v>0.6</v>
      </c>
    </row>
    <row r="15" spans="1:29" x14ac:dyDescent="0.25">
      <c r="B15">
        <v>6</v>
      </c>
      <c r="C15">
        <v>2</v>
      </c>
      <c r="D15">
        <v>1</v>
      </c>
      <c r="E15">
        <v>0</v>
      </c>
      <c r="F15">
        <v>1</v>
      </c>
      <c r="G15">
        <v>1</v>
      </c>
      <c r="H15">
        <v>2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3"/>
        <v>5</v>
      </c>
      <c r="AA15">
        <f t="shared" si="3"/>
        <v>3</v>
      </c>
      <c r="AB15">
        <f t="shared" si="2"/>
        <v>0.6</v>
      </c>
    </row>
    <row r="16" spans="1:29" x14ac:dyDescent="0.25">
      <c r="B16">
        <v>8</v>
      </c>
      <c r="C16">
        <v>5</v>
      </c>
      <c r="D16">
        <v>2</v>
      </c>
      <c r="E16">
        <v>0</v>
      </c>
      <c r="F16">
        <v>0</v>
      </c>
      <c r="G16">
        <v>0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3"/>
        <v>8</v>
      </c>
      <c r="AA16">
        <f t="shared" si="3"/>
        <v>6</v>
      </c>
      <c r="AB16">
        <f t="shared" si="2"/>
        <v>0.75</v>
      </c>
    </row>
    <row r="17" spans="1:29" x14ac:dyDescent="0.25">
      <c r="B17">
        <v>10</v>
      </c>
      <c r="C17">
        <v>3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3"/>
        <v>5</v>
      </c>
      <c r="AA17">
        <f t="shared" si="3"/>
        <v>3</v>
      </c>
      <c r="AB17">
        <f t="shared" si="2"/>
        <v>0.6</v>
      </c>
    </row>
    <row r="18" spans="1:29" x14ac:dyDescent="0.25">
      <c r="B18">
        <v>12</v>
      </c>
      <c r="C18">
        <v>3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3"/>
        <v>5</v>
      </c>
      <c r="AA18">
        <f t="shared" si="3"/>
        <v>4</v>
      </c>
      <c r="AB18">
        <f t="shared" si="2"/>
        <v>0.8</v>
      </c>
    </row>
    <row r="19" spans="1:29" x14ac:dyDescent="0.25">
      <c r="Y19" t="s">
        <v>51</v>
      </c>
      <c r="Z19">
        <f>SUM(Z13:Z18)</f>
        <v>34</v>
      </c>
      <c r="AA19">
        <f>SUM(AA13:AA18)</f>
        <v>24</v>
      </c>
      <c r="AB19">
        <f t="shared" si="2"/>
        <v>0.70588235294117652</v>
      </c>
      <c r="AC19">
        <f>AVERAGE(AB13:AB18)</f>
        <v>0.6972222222222223</v>
      </c>
    </row>
    <row r="20" spans="1:29" x14ac:dyDescent="0.25">
      <c r="A20">
        <v>3</v>
      </c>
    </row>
    <row r="21" spans="1:29" x14ac:dyDescent="0.25">
      <c r="B21">
        <v>2</v>
      </c>
      <c r="C21">
        <v>6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SUM(D21+F21+H21+J21+L21+N21+P21+R21+T21+V21+X21)</f>
        <v>4</v>
      </c>
      <c r="AA21">
        <f>SUM(E21+G21+I21+K21+M21+O21+Q21+S21+U21+W21+Y21)</f>
        <v>4</v>
      </c>
      <c r="AB21">
        <f t="shared" ref="AB21:AB27" si="4">AA21/Z21</f>
        <v>1</v>
      </c>
    </row>
    <row r="22" spans="1:29" x14ac:dyDescent="0.25">
      <c r="B22">
        <v>4</v>
      </c>
      <c r="C22">
        <v>1</v>
      </c>
      <c r="D22">
        <v>1</v>
      </c>
      <c r="E22">
        <v>1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:AA26" si="5">D22+F22+H22+J22+L22+N22+P22+R22+T22+V22+X22</f>
        <v>6</v>
      </c>
      <c r="AA22">
        <f t="shared" si="5"/>
        <v>2</v>
      </c>
      <c r="AB22">
        <f t="shared" si="4"/>
        <v>0.33333333333333331</v>
      </c>
    </row>
    <row r="23" spans="1:29" x14ac:dyDescent="0.25">
      <c r="B23">
        <v>6</v>
      </c>
      <c r="C23">
        <v>1</v>
      </c>
      <c r="D23">
        <v>1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3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5"/>
        <v>6</v>
      </c>
      <c r="AA23">
        <f t="shared" si="5"/>
        <v>5</v>
      </c>
      <c r="AB23">
        <f t="shared" si="4"/>
        <v>0.83333333333333337</v>
      </c>
    </row>
    <row r="24" spans="1:29" x14ac:dyDescent="0.25">
      <c r="B24">
        <v>8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2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5"/>
        <v>5</v>
      </c>
      <c r="AA24">
        <f t="shared" si="5"/>
        <v>3</v>
      </c>
      <c r="AB24">
        <f t="shared" si="4"/>
        <v>0.6</v>
      </c>
    </row>
    <row r="25" spans="1:29" x14ac:dyDescent="0.25">
      <c r="B25">
        <v>10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5"/>
        <v>3</v>
      </c>
      <c r="AA25">
        <f t="shared" si="5"/>
        <v>2</v>
      </c>
      <c r="AB25">
        <f t="shared" si="4"/>
        <v>0.66666666666666663</v>
      </c>
    </row>
    <row r="26" spans="1:29" x14ac:dyDescent="0.25">
      <c r="B26">
        <v>12</v>
      </c>
      <c r="C26">
        <v>4</v>
      </c>
      <c r="D26">
        <v>2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5"/>
        <v>5</v>
      </c>
      <c r="AA26">
        <f t="shared" si="5"/>
        <v>2</v>
      </c>
      <c r="AB26">
        <f t="shared" si="4"/>
        <v>0.4</v>
      </c>
    </row>
    <row r="27" spans="1:29" x14ac:dyDescent="0.25">
      <c r="Y27" t="s">
        <v>51</v>
      </c>
      <c r="Z27">
        <f>SUM(Z21:Z26)</f>
        <v>29</v>
      </c>
      <c r="AA27">
        <f>SUM(AA21:AA26)</f>
        <v>18</v>
      </c>
      <c r="AB27">
        <f t="shared" si="4"/>
        <v>0.62068965517241381</v>
      </c>
      <c r="AC27">
        <f>AVERAGE(AB21:AB26)</f>
        <v>0.63888888888888884</v>
      </c>
    </row>
    <row r="28" spans="1:29" x14ac:dyDescent="0.25">
      <c r="A28">
        <v>4</v>
      </c>
    </row>
    <row r="29" spans="1:29" x14ac:dyDescent="0.25">
      <c r="B29">
        <v>2</v>
      </c>
      <c r="C29">
        <v>6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SUM(D29+F29+H29+J29+L29+N29+P29+R29+T29+V29+X29)</f>
        <v>4</v>
      </c>
      <c r="AA29">
        <f>SUM(E29+G29+I29+K29+M29+O29+Q29+S29+U29+W29+Y29)</f>
        <v>3</v>
      </c>
      <c r="AB29">
        <f t="shared" ref="AB29:AB35" si="6">AA29/Z29</f>
        <v>0.75</v>
      </c>
    </row>
    <row r="30" spans="1:29" x14ac:dyDescent="0.25">
      <c r="B30">
        <v>4</v>
      </c>
      <c r="C30">
        <v>1</v>
      </c>
      <c r="D30">
        <v>1</v>
      </c>
      <c r="E30">
        <v>1</v>
      </c>
      <c r="F30">
        <v>0</v>
      </c>
      <c r="G30">
        <v>0</v>
      </c>
      <c r="H30">
        <v>2</v>
      </c>
      <c r="I30">
        <v>1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ref="Z30:AA34" si="7">D30+F30+H30+J30+L30+N30+P30+R30+T30+V30+X30</f>
        <v>6</v>
      </c>
      <c r="AA30">
        <f t="shared" si="7"/>
        <v>2</v>
      </c>
      <c r="AB30">
        <f t="shared" si="6"/>
        <v>0.33333333333333331</v>
      </c>
    </row>
    <row r="31" spans="1:29" x14ac:dyDescent="0.25">
      <c r="B31">
        <v>6</v>
      </c>
      <c r="C31">
        <v>1</v>
      </c>
      <c r="D31">
        <v>1</v>
      </c>
      <c r="E31">
        <v>0</v>
      </c>
      <c r="F31">
        <v>0</v>
      </c>
      <c r="G31">
        <v>0</v>
      </c>
      <c r="H31">
        <v>2</v>
      </c>
      <c r="I31">
        <v>2</v>
      </c>
      <c r="J31">
        <v>0</v>
      </c>
      <c r="K31">
        <v>0</v>
      </c>
      <c r="L31">
        <v>3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7"/>
        <v>6</v>
      </c>
      <c r="AA31">
        <f t="shared" si="7"/>
        <v>5</v>
      </c>
      <c r="AB31">
        <f t="shared" si="6"/>
        <v>0.83333333333333337</v>
      </c>
    </row>
    <row r="32" spans="1:29" x14ac:dyDescent="0.25">
      <c r="B32">
        <v>8</v>
      </c>
      <c r="C32">
        <v>3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2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7"/>
        <v>6</v>
      </c>
      <c r="AA32">
        <f t="shared" si="7"/>
        <v>1</v>
      </c>
      <c r="AB32">
        <f t="shared" si="6"/>
        <v>0.16666666666666666</v>
      </c>
    </row>
    <row r="33" spans="1:29" x14ac:dyDescent="0.25">
      <c r="B33">
        <v>10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7"/>
        <v>3</v>
      </c>
      <c r="AA33">
        <f t="shared" si="7"/>
        <v>3</v>
      </c>
      <c r="AB33">
        <f t="shared" si="6"/>
        <v>1</v>
      </c>
    </row>
    <row r="34" spans="1:29" x14ac:dyDescent="0.25">
      <c r="B34">
        <v>12</v>
      </c>
      <c r="C34">
        <v>4</v>
      </c>
      <c r="D34">
        <v>2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2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7"/>
        <v>5</v>
      </c>
      <c r="AA34">
        <f t="shared" si="7"/>
        <v>3</v>
      </c>
      <c r="AB34">
        <f t="shared" si="6"/>
        <v>0.6</v>
      </c>
    </row>
    <row r="35" spans="1:29" x14ac:dyDescent="0.25">
      <c r="Y35" t="s">
        <v>51</v>
      </c>
      <c r="Z35">
        <f>SUM(Z29:Z34)</f>
        <v>30</v>
      </c>
      <c r="AA35">
        <f>SUM(AA29:AA34)</f>
        <v>17</v>
      </c>
      <c r="AB35">
        <f t="shared" si="6"/>
        <v>0.56666666666666665</v>
      </c>
      <c r="AC35">
        <f>AVERAGE(AB29:AB34)</f>
        <v>0.61388888888888882</v>
      </c>
    </row>
    <row r="36" spans="1:29" x14ac:dyDescent="0.25">
      <c r="A36">
        <v>5</v>
      </c>
    </row>
    <row r="37" spans="1:29" x14ac:dyDescent="0.25">
      <c r="B37">
        <v>2</v>
      </c>
      <c r="C37">
        <v>1</v>
      </c>
      <c r="D37">
        <v>1</v>
      </c>
      <c r="E37">
        <v>0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>
        <v>3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SUM(D37+F37+H37+J37+L37+N37+P37+R37+T37+V37+X37)</f>
        <v>6</v>
      </c>
      <c r="AA37">
        <f>SUM(E37+G37+I37+K37+M37+O37+Q37+S37+U37+W37+Y37)</f>
        <v>5</v>
      </c>
      <c r="AB37">
        <f t="shared" ref="AB37:AB43" si="8">AA37/Z37</f>
        <v>0.83333333333333337</v>
      </c>
    </row>
    <row r="38" spans="1:29" x14ac:dyDescent="0.25">
      <c r="B38">
        <v>4</v>
      </c>
      <c r="C38">
        <v>6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ref="Z38:AA42" si="9">D38+F38+H38+J38+L38+N38+P38+R38+T38+V38+X38</f>
        <v>4</v>
      </c>
      <c r="AA38">
        <f t="shared" si="9"/>
        <v>2</v>
      </c>
      <c r="AB38">
        <f t="shared" si="8"/>
        <v>0.5</v>
      </c>
    </row>
    <row r="39" spans="1:29" x14ac:dyDescent="0.25">
      <c r="B39">
        <v>6</v>
      </c>
      <c r="C39">
        <v>4</v>
      </c>
      <c r="D39">
        <v>2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3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9"/>
        <v>6</v>
      </c>
      <c r="AA39">
        <f t="shared" si="9"/>
        <v>3</v>
      </c>
      <c r="AB39">
        <f t="shared" si="8"/>
        <v>0.5</v>
      </c>
    </row>
    <row r="40" spans="1:29" x14ac:dyDescent="0.25">
      <c r="B40">
        <v>8</v>
      </c>
      <c r="C40">
        <v>1</v>
      </c>
      <c r="D40">
        <v>1</v>
      </c>
      <c r="E40">
        <v>0</v>
      </c>
      <c r="F40">
        <v>0</v>
      </c>
      <c r="G40">
        <v>0</v>
      </c>
      <c r="H40">
        <v>2</v>
      </c>
      <c r="I40">
        <v>1</v>
      </c>
      <c r="J40">
        <v>0</v>
      </c>
      <c r="K40">
        <v>0</v>
      </c>
      <c r="L40">
        <v>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9"/>
        <v>5</v>
      </c>
      <c r="AA40">
        <f t="shared" si="9"/>
        <v>3</v>
      </c>
      <c r="AB40">
        <f t="shared" si="8"/>
        <v>0.6</v>
      </c>
    </row>
    <row r="41" spans="1:29" x14ac:dyDescent="0.25">
      <c r="B41">
        <v>10</v>
      </c>
      <c r="C41">
        <v>4</v>
      </c>
      <c r="D41">
        <v>2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2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9"/>
        <v>5</v>
      </c>
      <c r="AA41">
        <f t="shared" si="9"/>
        <v>3</v>
      </c>
      <c r="AB41">
        <f t="shared" si="8"/>
        <v>0.6</v>
      </c>
    </row>
    <row r="42" spans="1:29" x14ac:dyDescent="0.25">
      <c r="B42">
        <v>12</v>
      </c>
      <c r="C42">
        <v>2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9"/>
        <v>4</v>
      </c>
      <c r="AA42">
        <f t="shared" si="9"/>
        <v>2</v>
      </c>
      <c r="AB42">
        <f t="shared" si="8"/>
        <v>0.5</v>
      </c>
    </row>
    <row r="43" spans="1:29" x14ac:dyDescent="0.25">
      <c r="Y43" t="s">
        <v>51</v>
      </c>
      <c r="Z43">
        <f>SUM(Z37:Z42)</f>
        <v>30</v>
      </c>
      <c r="AA43">
        <f>SUM(AA37:AA42)</f>
        <v>18</v>
      </c>
      <c r="AB43">
        <f t="shared" si="8"/>
        <v>0.6</v>
      </c>
      <c r="AC43">
        <f>AVERAGE(AB37:AB42)</f>
        <v>0.58888888888888891</v>
      </c>
    </row>
    <row r="44" spans="1:29" x14ac:dyDescent="0.25">
      <c r="A44">
        <v>6</v>
      </c>
    </row>
    <row r="45" spans="1:29" x14ac:dyDescent="0.25"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  <c r="H45">
        <v>2</v>
      </c>
      <c r="I45">
        <v>1</v>
      </c>
      <c r="J45">
        <v>0</v>
      </c>
      <c r="K45">
        <v>0</v>
      </c>
      <c r="L45">
        <v>3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SUM(D45+F45+H45+J45+L45+N45+P45+R45+T45+V45+X45)</f>
        <v>6</v>
      </c>
      <c r="AA45">
        <f>SUM(E45+G45+I45+K45+M45+O45+Q45+S45+U45+W45+Y45)</f>
        <v>4</v>
      </c>
      <c r="AB45">
        <f t="shared" ref="AB45:AB51" si="10">AA45/Z45</f>
        <v>0.66666666666666663</v>
      </c>
    </row>
    <row r="46" spans="1:29" x14ac:dyDescent="0.25">
      <c r="B46">
        <v>4</v>
      </c>
      <c r="C46">
        <v>6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ref="Z46:AA50" si="11">D46+F46+H46+J46+L46+N46+P46+R46+T46+V46+X46</f>
        <v>4</v>
      </c>
      <c r="AA46">
        <f t="shared" si="11"/>
        <v>2</v>
      </c>
      <c r="AB46">
        <f t="shared" si="10"/>
        <v>0.5</v>
      </c>
    </row>
    <row r="47" spans="1:29" x14ac:dyDescent="0.25">
      <c r="B47">
        <v>6</v>
      </c>
      <c r="C47">
        <v>4</v>
      </c>
      <c r="D47">
        <v>2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3</v>
      </c>
      <c r="M47">
        <v>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11"/>
        <v>6</v>
      </c>
      <c r="AA47">
        <f t="shared" si="11"/>
        <v>4</v>
      </c>
      <c r="AB47">
        <f t="shared" si="10"/>
        <v>0.66666666666666663</v>
      </c>
    </row>
    <row r="48" spans="1:29" x14ac:dyDescent="0.25">
      <c r="B48">
        <v>8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2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1"/>
        <v>4</v>
      </c>
      <c r="AA48">
        <f t="shared" si="11"/>
        <v>2</v>
      </c>
      <c r="AB48">
        <f t="shared" si="10"/>
        <v>0.5</v>
      </c>
    </row>
    <row r="49" spans="1:29" x14ac:dyDescent="0.25">
      <c r="B49">
        <v>10</v>
      </c>
      <c r="C49">
        <v>4</v>
      </c>
      <c r="D49">
        <v>2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2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1"/>
        <v>5</v>
      </c>
      <c r="AA49">
        <f t="shared" si="11"/>
        <v>4</v>
      </c>
      <c r="AB49">
        <f t="shared" si="10"/>
        <v>0.8</v>
      </c>
    </row>
    <row r="50" spans="1:29" x14ac:dyDescent="0.25">
      <c r="B50">
        <v>12</v>
      </c>
      <c r="C50">
        <v>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1"/>
        <v>4</v>
      </c>
      <c r="AA50">
        <f t="shared" si="11"/>
        <v>3</v>
      </c>
      <c r="AB50">
        <f t="shared" si="10"/>
        <v>0.75</v>
      </c>
    </row>
    <row r="51" spans="1:29" x14ac:dyDescent="0.25">
      <c r="Y51" t="s">
        <v>51</v>
      </c>
      <c r="Z51">
        <f>SUM(Z45:Z50)</f>
        <v>29</v>
      </c>
      <c r="AA51">
        <f>SUM(AA45:AA50)</f>
        <v>19</v>
      </c>
      <c r="AB51">
        <f t="shared" si="10"/>
        <v>0.65517241379310343</v>
      </c>
      <c r="AC51">
        <f>AVERAGE(AB45:AB50)</f>
        <v>0.64722222222222214</v>
      </c>
    </row>
    <row r="52" spans="1:29" x14ac:dyDescent="0.25">
      <c r="A52">
        <v>7</v>
      </c>
    </row>
    <row r="53" spans="1:29" x14ac:dyDescent="0.25">
      <c r="B53">
        <v>2</v>
      </c>
      <c r="C53">
        <v>2</v>
      </c>
      <c r="D53">
        <v>1</v>
      </c>
      <c r="E53">
        <v>0</v>
      </c>
      <c r="F53">
        <v>1</v>
      </c>
      <c r="G53">
        <v>0</v>
      </c>
      <c r="H53">
        <v>2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>SUM(D53+F53+H53+J53+L53+N53+P53+R53+T53+V53+X53)</f>
        <v>5</v>
      </c>
      <c r="AA53">
        <f>SUM(E53+G53+I53+K53+M53+O53+Q53+S53+U53+W53+Y53)</f>
        <v>3</v>
      </c>
      <c r="AB53">
        <f t="shared" ref="AB53:AB59" si="12">AA53/Z53</f>
        <v>0.6</v>
      </c>
    </row>
    <row r="54" spans="1:29" x14ac:dyDescent="0.25">
      <c r="B54">
        <v>4</v>
      </c>
      <c r="C54">
        <v>5</v>
      </c>
      <c r="D54">
        <v>2</v>
      </c>
      <c r="E54">
        <v>1</v>
      </c>
      <c r="F54">
        <v>1</v>
      </c>
      <c r="G54">
        <v>1</v>
      </c>
      <c r="H54">
        <v>2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2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ref="Z54:AA58" si="13">D54+F54+H54+J54+L54+N54+P54+R54+T54+V54+X54</f>
        <v>8</v>
      </c>
      <c r="AA54">
        <f t="shared" si="13"/>
        <v>5</v>
      </c>
      <c r="AB54">
        <f t="shared" si="12"/>
        <v>0.625</v>
      </c>
    </row>
    <row r="55" spans="1:29" x14ac:dyDescent="0.25">
      <c r="B55">
        <v>6</v>
      </c>
      <c r="C55">
        <v>6</v>
      </c>
      <c r="D55">
        <v>1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13"/>
        <v>4</v>
      </c>
      <c r="AA55">
        <f t="shared" si="13"/>
        <v>2</v>
      </c>
      <c r="AB55">
        <f t="shared" si="12"/>
        <v>0.5</v>
      </c>
    </row>
    <row r="56" spans="1:29" x14ac:dyDescent="0.25">
      <c r="B56">
        <v>8</v>
      </c>
      <c r="C56">
        <v>6</v>
      </c>
      <c r="D56">
        <v>1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2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3"/>
        <v>5</v>
      </c>
      <c r="AA56">
        <f t="shared" si="13"/>
        <v>3</v>
      </c>
      <c r="AB56">
        <f t="shared" si="12"/>
        <v>0.6</v>
      </c>
    </row>
    <row r="57" spans="1:29" x14ac:dyDescent="0.25">
      <c r="B57">
        <v>10</v>
      </c>
      <c r="C57">
        <v>6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3"/>
        <v>4</v>
      </c>
      <c r="AA57">
        <f t="shared" si="13"/>
        <v>3</v>
      </c>
      <c r="AB57">
        <f t="shared" si="12"/>
        <v>0.75</v>
      </c>
    </row>
    <row r="58" spans="1:29" x14ac:dyDescent="0.25">
      <c r="B58">
        <v>12</v>
      </c>
      <c r="C58">
        <v>6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13"/>
        <v>4</v>
      </c>
      <c r="AA58">
        <f t="shared" si="13"/>
        <v>2</v>
      </c>
      <c r="AB58">
        <f t="shared" si="12"/>
        <v>0.5</v>
      </c>
    </row>
    <row r="59" spans="1:29" x14ac:dyDescent="0.25">
      <c r="Y59" t="s">
        <v>51</v>
      </c>
      <c r="Z59">
        <f>SUM(Z53:Z58)</f>
        <v>30</v>
      </c>
      <c r="AA59">
        <f>SUM(AA53:AA58)</f>
        <v>18</v>
      </c>
      <c r="AB59">
        <f t="shared" si="12"/>
        <v>0.6</v>
      </c>
      <c r="AC59">
        <f>AVERAGE(AB53:AB58)</f>
        <v>0.59583333333333333</v>
      </c>
    </row>
    <row r="60" spans="1:29" x14ac:dyDescent="0.25">
      <c r="A60">
        <v>8</v>
      </c>
    </row>
    <row r="61" spans="1:29" x14ac:dyDescent="0.25">
      <c r="B61">
        <v>2</v>
      </c>
      <c r="C61">
        <v>2</v>
      </c>
      <c r="D61">
        <v>1</v>
      </c>
      <c r="E61">
        <v>0</v>
      </c>
      <c r="F61">
        <v>1</v>
      </c>
      <c r="G61">
        <v>0</v>
      </c>
      <c r="H61">
        <v>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SUM(D61+F61+H61+J61+L61+N61+P61+R61+T61+V61+X61)</f>
        <v>5</v>
      </c>
      <c r="AA61">
        <f>SUM(E61+G61+I61+K61+M61+O61+Q61+S61+U61+W61+Y61)</f>
        <v>3</v>
      </c>
      <c r="AB61">
        <f t="shared" ref="AB61:AB67" si="14">AA61/Z61</f>
        <v>0.6</v>
      </c>
    </row>
    <row r="62" spans="1:29" x14ac:dyDescent="0.25">
      <c r="B62">
        <v>4</v>
      </c>
      <c r="C62">
        <v>5</v>
      </c>
      <c r="D62">
        <v>2</v>
      </c>
      <c r="E62">
        <v>2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3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ref="Z62:AA66" si="15">D62+F62+H62+J62+L62+N62+P62+R62+T62+V62+X62</f>
        <v>8</v>
      </c>
      <c r="AA62">
        <f t="shared" si="15"/>
        <v>4</v>
      </c>
      <c r="AB62">
        <f t="shared" si="14"/>
        <v>0.5</v>
      </c>
    </row>
    <row r="63" spans="1:29" x14ac:dyDescent="0.25">
      <c r="B63">
        <v>6</v>
      </c>
      <c r="C63">
        <v>6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5"/>
        <v>4</v>
      </c>
      <c r="AA63">
        <f t="shared" si="15"/>
        <v>3</v>
      </c>
      <c r="AB63">
        <f t="shared" si="14"/>
        <v>0.75</v>
      </c>
    </row>
    <row r="64" spans="1:29" x14ac:dyDescent="0.25">
      <c r="B64">
        <v>8</v>
      </c>
      <c r="C64">
        <v>6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5"/>
        <v>4</v>
      </c>
      <c r="AA64">
        <f t="shared" si="15"/>
        <v>1</v>
      </c>
      <c r="AB64">
        <f t="shared" si="14"/>
        <v>0.25</v>
      </c>
    </row>
    <row r="65" spans="1:29" x14ac:dyDescent="0.25">
      <c r="B65">
        <v>10</v>
      </c>
      <c r="C65">
        <v>6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5"/>
        <v>4</v>
      </c>
      <c r="AA65">
        <f t="shared" si="15"/>
        <v>4</v>
      </c>
      <c r="AB65">
        <f t="shared" si="14"/>
        <v>1</v>
      </c>
    </row>
    <row r="66" spans="1:29" x14ac:dyDescent="0.25">
      <c r="B66">
        <v>12</v>
      </c>
      <c r="C66">
        <v>6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15"/>
        <v>4</v>
      </c>
      <c r="AA66">
        <f t="shared" si="15"/>
        <v>2</v>
      </c>
      <c r="AB66">
        <f t="shared" si="14"/>
        <v>0.5</v>
      </c>
    </row>
    <row r="67" spans="1:29" x14ac:dyDescent="0.25">
      <c r="Y67" t="s">
        <v>51</v>
      </c>
      <c r="Z67">
        <f>SUM(Z61:Z66)</f>
        <v>29</v>
      </c>
      <c r="AA67">
        <f>SUM(AA61:AA66)</f>
        <v>17</v>
      </c>
      <c r="AB67">
        <f t="shared" si="14"/>
        <v>0.58620689655172409</v>
      </c>
      <c r="AC67">
        <f>AVERAGE(AB61:AB66)</f>
        <v>0.6</v>
      </c>
    </row>
    <row r="68" spans="1:29" x14ac:dyDescent="0.25">
      <c r="A68">
        <v>9</v>
      </c>
    </row>
    <row r="69" spans="1:29" x14ac:dyDescent="0.25">
      <c r="B69">
        <v>2</v>
      </c>
      <c r="C69">
        <v>4</v>
      </c>
      <c r="D69">
        <v>2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3</v>
      </c>
      <c r="M69">
        <v>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>SUM(D69+F69+H69+J69+L69+N69+P69+R69+T69+V69+X69)</f>
        <v>6</v>
      </c>
      <c r="AA69">
        <f>SUM(E69+G69+I69+K69+M69+O69+Q69+S69+U69+W69+Y69)</f>
        <v>4</v>
      </c>
      <c r="AB69">
        <f t="shared" ref="AB69:AB75" si="16">AA69/Z69</f>
        <v>0.66666666666666663</v>
      </c>
    </row>
    <row r="70" spans="1:29" x14ac:dyDescent="0.25">
      <c r="B70">
        <v>4</v>
      </c>
      <c r="C70">
        <v>4</v>
      </c>
      <c r="D70">
        <v>2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3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ref="Z70:AA74" si="17">D70+F70+H70+J70+L70+N70+P70+R70+T70+V70+X70</f>
        <v>6</v>
      </c>
      <c r="AA70">
        <f t="shared" si="17"/>
        <v>3</v>
      </c>
      <c r="AB70">
        <f t="shared" si="16"/>
        <v>0.5</v>
      </c>
    </row>
    <row r="71" spans="1:29" x14ac:dyDescent="0.25">
      <c r="B71">
        <v>6</v>
      </c>
      <c r="C71">
        <v>3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2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7"/>
        <v>6</v>
      </c>
      <c r="AA71">
        <f t="shared" si="17"/>
        <v>4</v>
      </c>
      <c r="AB71">
        <f t="shared" si="16"/>
        <v>0.66666666666666663</v>
      </c>
    </row>
    <row r="72" spans="1:29" x14ac:dyDescent="0.25">
      <c r="B72">
        <v>8</v>
      </c>
      <c r="C72">
        <v>4</v>
      </c>
      <c r="D72">
        <v>2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2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7"/>
        <v>5</v>
      </c>
      <c r="AA72">
        <f t="shared" si="17"/>
        <v>2</v>
      </c>
      <c r="AB72">
        <f t="shared" si="16"/>
        <v>0.4</v>
      </c>
    </row>
    <row r="73" spans="1:29" x14ac:dyDescent="0.25">
      <c r="B73">
        <v>10</v>
      </c>
      <c r="C73">
        <v>2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7"/>
        <v>4</v>
      </c>
      <c r="AA73">
        <f t="shared" si="17"/>
        <v>3</v>
      </c>
      <c r="AB73">
        <f t="shared" si="16"/>
        <v>0.75</v>
      </c>
    </row>
    <row r="74" spans="1:29" x14ac:dyDescent="0.25">
      <c r="B74">
        <v>12</v>
      </c>
      <c r="C74">
        <v>5</v>
      </c>
      <c r="D74">
        <v>2</v>
      </c>
      <c r="E74">
        <v>0</v>
      </c>
      <c r="F74">
        <v>1</v>
      </c>
      <c r="G74">
        <v>0</v>
      </c>
      <c r="H74">
        <v>2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7"/>
        <v>7</v>
      </c>
      <c r="AA74">
        <f t="shared" si="17"/>
        <v>2</v>
      </c>
      <c r="AB74">
        <f t="shared" si="16"/>
        <v>0.2857142857142857</v>
      </c>
    </row>
    <row r="75" spans="1:29" x14ac:dyDescent="0.25">
      <c r="Y75" t="s">
        <v>51</v>
      </c>
      <c r="Z75">
        <f>SUM(Z69:Z74)</f>
        <v>34</v>
      </c>
      <c r="AA75">
        <f>SUM(AA69:AA74)</f>
        <v>18</v>
      </c>
      <c r="AB75">
        <f t="shared" si="16"/>
        <v>0.52941176470588236</v>
      </c>
      <c r="AC75">
        <f>AVERAGE(AB69:AB74)</f>
        <v>0.54484126984126979</v>
      </c>
    </row>
    <row r="76" spans="1:29" x14ac:dyDescent="0.25">
      <c r="A76">
        <v>10</v>
      </c>
    </row>
    <row r="77" spans="1:29" x14ac:dyDescent="0.25">
      <c r="B77">
        <v>2</v>
      </c>
      <c r="C77">
        <v>4</v>
      </c>
      <c r="D77">
        <v>2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3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>SUM(D77+F77+H77+J77+L77+N77+P77+R77+T77+V77+X77)</f>
        <v>6</v>
      </c>
      <c r="AA77">
        <f>SUM(E77+G77+I77+K77+M77+O77+Q77+S77+U77+W77+Y77)</f>
        <v>3</v>
      </c>
      <c r="AB77">
        <f t="shared" ref="AB77:AB83" si="18">AA77/Z77</f>
        <v>0.5</v>
      </c>
    </row>
    <row r="78" spans="1:29" x14ac:dyDescent="0.25">
      <c r="B78">
        <v>4</v>
      </c>
      <c r="C78">
        <v>4</v>
      </c>
      <c r="D78">
        <v>2</v>
      </c>
      <c r="E78">
        <v>2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3</v>
      </c>
      <c r="M78">
        <v>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ref="Z78:AA82" si="19">D78+F78+H78+J78+L78+N78+P78+R78+T78+V78+X78</f>
        <v>6</v>
      </c>
      <c r="AA78">
        <f t="shared" si="19"/>
        <v>5</v>
      </c>
      <c r="AB78">
        <f t="shared" si="18"/>
        <v>0.83333333333333337</v>
      </c>
    </row>
    <row r="79" spans="1:29" x14ac:dyDescent="0.25">
      <c r="B79">
        <v>6</v>
      </c>
      <c r="C79">
        <v>3</v>
      </c>
      <c r="D79">
        <v>0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9"/>
        <v>6</v>
      </c>
      <c r="AA79">
        <f t="shared" si="19"/>
        <v>3</v>
      </c>
      <c r="AB79">
        <f t="shared" si="18"/>
        <v>0.5</v>
      </c>
    </row>
    <row r="80" spans="1:29" x14ac:dyDescent="0.25">
      <c r="B80">
        <v>8</v>
      </c>
      <c r="C80">
        <v>4</v>
      </c>
      <c r="D80">
        <v>2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19"/>
        <v>5</v>
      </c>
      <c r="AA80">
        <f t="shared" si="19"/>
        <v>2</v>
      </c>
      <c r="AB80">
        <f t="shared" si="18"/>
        <v>0.4</v>
      </c>
    </row>
    <row r="81" spans="1:29" x14ac:dyDescent="0.25">
      <c r="B81">
        <v>10</v>
      </c>
      <c r="C81">
        <v>2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19"/>
        <v>4</v>
      </c>
      <c r="AA81">
        <f t="shared" si="19"/>
        <v>2</v>
      </c>
      <c r="AB81">
        <f t="shared" si="18"/>
        <v>0.5</v>
      </c>
    </row>
    <row r="82" spans="1:29" x14ac:dyDescent="0.25">
      <c r="B82">
        <v>12</v>
      </c>
      <c r="C82">
        <v>5</v>
      </c>
      <c r="D82">
        <v>2</v>
      </c>
      <c r="E82">
        <v>0</v>
      </c>
      <c r="F82">
        <v>1</v>
      </c>
      <c r="G82">
        <v>0</v>
      </c>
      <c r="H82">
        <v>2</v>
      </c>
      <c r="I82">
        <v>2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9"/>
        <v>7</v>
      </c>
      <c r="AA82">
        <f t="shared" si="19"/>
        <v>4</v>
      </c>
      <c r="AB82">
        <f t="shared" si="18"/>
        <v>0.5714285714285714</v>
      </c>
    </row>
    <row r="83" spans="1:29" x14ac:dyDescent="0.25">
      <c r="Y83" t="s">
        <v>51</v>
      </c>
      <c r="Z83">
        <f>SUM(Z77:Z82)</f>
        <v>34</v>
      </c>
      <c r="AA83">
        <f>SUM(AA77:AA82)</f>
        <v>19</v>
      </c>
      <c r="AB83">
        <f t="shared" si="18"/>
        <v>0.55882352941176472</v>
      </c>
      <c r="AC83">
        <f>AVERAGE(AB77:AB82)</f>
        <v>0.55079365079365072</v>
      </c>
    </row>
    <row r="84" spans="1:29" x14ac:dyDescent="0.25">
      <c r="A84">
        <v>11</v>
      </c>
    </row>
    <row r="85" spans="1:29" x14ac:dyDescent="0.25">
      <c r="B85">
        <v>2</v>
      </c>
      <c r="C85">
        <v>5</v>
      </c>
      <c r="D85">
        <v>2</v>
      </c>
      <c r="E85">
        <v>0</v>
      </c>
      <c r="F85">
        <v>1</v>
      </c>
      <c r="G85">
        <v>0</v>
      </c>
      <c r="H85">
        <v>2</v>
      </c>
      <c r="I85">
        <v>2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2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>SUM(D85+F85+H85+J85+L85+N85+P85+R85+T85+V85+X85)</f>
        <v>8</v>
      </c>
      <c r="AA85">
        <f>SUM(E85+G85+I85+K85+M85+O85+Q85+S85+U85+W85+Y85)</f>
        <v>5</v>
      </c>
      <c r="AB85">
        <f t="shared" ref="AB85:AB91" si="20">AA85/Z85</f>
        <v>0.625</v>
      </c>
    </row>
    <row r="86" spans="1:29" x14ac:dyDescent="0.25">
      <c r="B86">
        <v>4</v>
      </c>
      <c r="C86">
        <v>3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3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ref="Z86:AA90" si="21">D86+F86+H86+J86+L86+N86+P86+R86+T86+V86+X86</f>
        <v>6</v>
      </c>
      <c r="AA86">
        <f t="shared" si="21"/>
        <v>5</v>
      </c>
      <c r="AB86">
        <f t="shared" si="20"/>
        <v>0.83333333333333337</v>
      </c>
    </row>
    <row r="87" spans="1:29" x14ac:dyDescent="0.25">
      <c r="B87">
        <v>6</v>
      </c>
      <c r="C87">
        <v>5</v>
      </c>
      <c r="D87">
        <v>2</v>
      </c>
      <c r="E87">
        <v>0</v>
      </c>
      <c r="F87">
        <v>1</v>
      </c>
      <c r="G87">
        <v>0</v>
      </c>
      <c r="H87">
        <v>2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2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1"/>
        <v>8</v>
      </c>
      <c r="AA87">
        <f t="shared" si="21"/>
        <v>4</v>
      </c>
      <c r="AB87">
        <f t="shared" si="20"/>
        <v>0.5</v>
      </c>
    </row>
    <row r="88" spans="1:29" x14ac:dyDescent="0.25">
      <c r="B88">
        <v>8</v>
      </c>
      <c r="C88">
        <v>2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1"/>
        <v>4</v>
      </c>
      <c r="AA88">
        <f t="shared" si="21"/>
        <v>2</v>
      </c>
      <c r="AB88">
        <f t="shared" si="20"/>
        <v>0.5</v>
      </c>
    </row>
    <row r="89" spans="1:29" x14ac:dyDescent="0.25">
      <c r="B89">
        <v>10</v>
      </c>
      <c r="C89">
        <v>5</v>
      </c>
      <c r="D89">
        <v>1</v>
      </c>
      <c r="E89">
        <v>0</v>
      </c>
      <c r="F89">
        <v>1</v>
      </c>
      <c r="G89">
        <v>1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1"/>
        <v>5</v>
      </c>
      <c r="AA89">
        <f t="shared" si="21"/>
        <v>2</v>
      </c>
      <c r="AB89">
        <f t="shared" si="20"/>
        <v>0.4</v>
      </c>
    </row>
    <row r="90" spans="1:29" x14ac:dyDescent="0.25">
      <c r="B90">
        <v>12</v>
      </c>
      <c r="C90">
        <v>1</v>
      </c>
      <c r="D90">
        <v>1</v>
      </c>
      <c r="E90">
        <v>0</v>
      </c>
      <c r="F90">
        <v>0</v>
      </c>
      <c r="G90">
        <v>0</v>
      </c>
      <c r="H90">
        <v>2</v>
      </c>
      <c r="I90">
        <v>1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1"/>
        <v>4</v>
      </c>
      <c r="AA90">
        <f t="shared" si="21"/>
        <v>2</v>
      </c>
      <c r="AB90">
        <f t="shared" si="20"/>
        <v>0.5</v>
      </c>
    </row>
    <row r="91" spans="1:29" x14ac:dyDescent="0.25">
      <c r="Y91" t="s">
        <v>51</v>
      </c>
      <c r="Z91">
        <f>SUM(Z85:Z90)</f>
        <v>35</v>
      </c>
      <c r="AA91">
        <f>SUM(AA85:AA90)</f>
        <v>20</v>
      </c>
      <c r="AB91">
        <f t="shared" si="20"/>
        <v>0.5714285714285714</v>
      </c>
      <c r="AC91">
        <f>AVERAGE(AB85:AB90)</f>
        <v>0.55972222222222223</v>
      </c>
    </row>
    <row r="92" spans="1:29" x14ac:dyDescent="0.25">
      <c r="A92">
        <v>12</v>
      </c>
    </row>
    <row r="93" spans="1:29" x14ac:dyDescent="0.25">
      <c r="B93">
        <v>2</v>
      </c>
      <c r="C93">
        <v>5</v>
      </c>
      <c r="D93">
        <v>2</v>
      </c>
      <c r="E93">
        <v>0</v>
      </c>
      <c r="F93">
        <v>1</v>
      </c>
      <c r="G93">
        <v>1</v>
      </c>
      <c r="H93">
        <v>2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2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>SUM(D93+F93+H93+J93+L93+N93+P93+R93+T93+V93+X93)</f>
        <v>8</v>
      </c>
      <c r="AA93">
        <f>SUM(E93+G93+I93+K93+M93+O93+Q93+S93+U93+W93+Y93)</f>
        <v>5</v>
      </c>
      <c r="AB93">
        <f t="shared" ref="AB93:AB99" si="22">AA93/Z93</f>
        <v>0.625</v>
      </c>
    </row>
    <row r="94" spans="1:29" x14ac:dyDescent="0.25">
      <c r="B94">
        <v>4</v>
      </c>
      <c r="C94">
        <v>3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ref="Z94:AA98" si="23">D94+F94+H94+J94+L94+N94+P94+R94+T94+V94+X94</f>
        <v>6</v>
      </c>
      <c r="AA94">
        <f t="shared" si="23"/>
        <v>4</v>
      </c>
      <c r="AB94">
        <f t="shared" si="22"/>
        <v>0.66666666666666663</v>
      </c>
    </row>
    <row r="95" spans="1:29" x14ac:dyDescent="0.25">
      <c r="B95">
        <v>6</v>
      </c>
      <c r="C95">
        <v>5</v>
      </c>
      <c r="D95">
        <v>2</v>
      </c>
      <c r="E95">
        <v>0</v>
      </c>
      <c r="F95">
        <v>1</v>
      </c>
      <c r="G95">
        <v>0</v>
      </c>
      <c r="H95">
        <v>2</v>
      </c>
      <c r="I95">
        <v>2</v>
      </c>
      <c r="J95">
        <v>0</v>
      </c>
      <c r="K95">
        <v>0</v>
      </c>
      <c r="L95">
        <v>1</v>
      </c>
      <c r="M95">
        <v>1</v>
      </c>
      <c r="N95">
        <v>0</v>
      </c>
      <c r="O95">
        <v>0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3"/>
        <v>8</v>
      </c>
      <c r="AA95">
        <f t="shared" si="23"/>
        <v>5</v>
      </c>
      <c r="AB95">
        <f t="shared" si="22"/>
        <v>0.625</v>
      </c>
    </row>
    <row r="96" spans="1:29" x14ac:dyDescent="0.25">
      <c r="B96">
        <v>8</v>
      </c>
      <c r="C96">
        <v>2</v>
      </c>
      <c r="D96">
        <v>1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23"/>
        <v>4</v>
      </c>
      <c r="AA96">
        <f t="shared" si="23"/>
        <v>2</v>
      </c>
      <c r="AB96">
        <f t="shared" si="22"/>
        <v>0.5</v>
      </c>
    </row>
    <row r="97" spans="1:29" x14ac:dyDescent="0.25">
      <c r="B97">
        <v>10</v>
      </c>
      <c r="C97">
        <v>5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23"/>
        <v>5</v>
      </c>
      <c r="AA97">
        <f t="shared" si="23"/>
        <v>4</v>
      </c>
      <c r="AB97">
        <f t="shared" si="22"/>
        <v>0.8</v>
      </c>
    </row>
    <row r="98" spans="1:29" x14ac:dyDescent="0.25">
      <c r="B98">
        <v>12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23"/>
        <v>3</v>
      </c>
      <c r="AA98">
        <f t="shared" si="23"/>
        <v>1</v>
      </c>
      <c r="AB98">
        <f t="shared" si="22"/>
        <v>0.33333333333333331</v>
      </c>
    </row>
    <row r="99" spans="1:29" x14ac:dyDescent="0.25">
      <c r="Y99" t="s">
        <v>51</v>
      </c>
      <c r="Z99">
        <f>SUM(Z93:Z98)</f>
        <v>34</v>
      </c>
      <c r="AA99">
        <f>SUM(AA93:AA98)</f>
        <v>21</v>
      </c>
      <c r="AB99">
        <f t="shared" si="22"/>
        <v>0.61764705882352944</v>
      </c>
      <c r="AC99">
        <f>AVERAGE(AB93:AB98)</f>
        <v>0.59166666666666667</v>
      </c>
    </row>
    <row r="100" spans="1:29" x14ac:dyDescent="0.25">
      <c r="A100">
        <v>13</v>
      </c>
    </row>
    <row r="101" spans="1:29" x14ac:dyDescent="0.25">
      <c r="B101">
        <v>2</v>
      </c>
      <c r="C101">
        <v>7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SUM(D101+F101+H101+J101+L101+N101+P101+R101+T101+V101+X101)</f>
        <v>5</v>
      </c>
      <c r="AA101">
        <f>SUM(E101+G101+I101+K101+M101+O101+Q101+S101+U101+W101+Y101)</f>
        <v>3</v>
      </c>
      <c r="AB101">
        <f t="shared" ref="AB101:AB107" si="24">AA101/Z101</f>
        <v>0.6</v>
      </c>
    </row>
    <row r="102" spans="1:29" x14ac:dyDescent="0.25">
      <c r="B102">
        <v>4</v>
      </c>
      <c r="C102">
        <v>7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ref="Z102:AA106" si="25">D102+F102+H102+J102+L102+N102+P102+R102+T102+V102+X102</f>
        <v>5</v>
      </c>
      <c r="AA102">
        <f t="shared" si="25"/>
        <v>3</v>
      </c>
      <c r="AB102">
        <f t="shared" si="24"/>
        <v>0.6</v>
      </c>
    </row>
    <row r="103" spans="1:29" x14ac:dyDescent="0.25">
      <c r="B103">
        <v>6</v>
      </c>
      <c r="C103">
        <v>7</v>
      </c>
      <c r="D103">
        <v>0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25"/>
        <v>5</v>
      </c>
      <c r="AA103">
        <f t="shared" si="25"/>
        <v>2</v>
      </c>
      <c r="AB103">
        <f t="shared" si="24"/>
        <v>0.4</v>
      </c>
    </row>
    <row r="104" spans="1:29" x14ac:dyDescent="0.25">
      <c r="B104">
        <v>8</v>
      </c>
      <c r="C104">
        <v>7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25"/>
        <v>5</v>
      </c>
      <c r="AA104">
        <f t="shared" si="25"/>
        <v>2</v>
      </c>
      <c r="AB104">
        <f t="shared" si="24"/>
        <v>0.4</v>
      </c>
    </row>
    <row r="105" spans="1:29" x14ac:dyDescent="0.25">
      <c r="B105">
        <v>10</v>
      </c>
      <c r="C105">
        <v>7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5"/>
        <v>5</v>
      </c>
      <c r="AA105">
        <f t="shared" si="25"/>
        <v>2</v>
      </c>
      <c r="AB105">
        <f t="shared" si="24"/>
        <v>0.4</v>
      </c>
    </row>
    <row r="106" spans="1:29" x14ac:dyDescent="0.25">
      <c r="B106">
        <v>12</v>
      </c>
      <c r="C106">
        <v>7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25"/>
        <v>5</v>
      </c>
      <c r="AA106">
        <f t="shared" si="25"/>
        <v>4</v>
      </c>
      <c r="AB106">
        <f t="shared" si="24"/>
        <v>0.8</v>
      </c>
    </row>
    <row r="107" spans="1:29" x14ac:dyDescent="0.25">
      <c r="Y107" t="s">
        <v>51</v>
      </c>
      <c r="Z107">
        <f>SUM(Z101:Z106)</f>
        <v>30</v>
      </c>
      <c r="AA107">
        <f>SUM(AA101:AA106)</f>
        <v>16</v>
      </c>
      <c r="AB107">
        <f t="shared" si="24"/>
        <v>0.53333333333333333</v>
      </c>
      <c r="AC107">
        <f>AVERAGE(AB101:AB106)</f>
        <v>0.53333333333333333</v>
      </c>
    </row>
    <row r="108" spans="1:29" x14ac:dyDescent="0.25">
      <c r="A108">
        <v>14</v>
      </c>
    </row>
    <row r="109" spans="1:29" x14ac:dyDescent="0.25">
      <c r="B109">
        <v>2</v>
      </c>
      <c r="C109">
        <v>7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SUM(D109+F109+H109+J109+L109+N109+P109+R109+T109+V109+X109)</f>
        <v>5</v>
      </c>
      <c r="AA109">
        <f>SUM(E109+G109+I109+K109+M109+O109+Q109+S109+U109+W109+Y109)</f>
        <v>5</v>
      </c>
      <c r="AB109">
        <f t="shared" ref="AB109:AB115" si="26">AA109/Z109</f>
        <v>1</v>
      </c>
    </row>
    <row r="110" spans="1:29" x14ac:dyDescent="0.25">
      <c r="B110">
        <v>4</v>
      </c>
      <c r="C110">
        <v>7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ref="Z110:AA114" si="27">D110+F110+H110+J110+L110+N110+P110+R110+T110+V110+X110</f>
        <v>5</v>
      </c>
      <c r="AA110">
        <f t="shared" si="27"/>
        <v>4</v>
      </c>
      <c r="AB110">
        <f t="shared" si="26"/>
        <v>0.8</v>
      </c>
    </row>
    <row r="111" spans="1:29" x14ac:dyDescent="0.25">
      <c r="B111">
        <v>6</v>
      </c>
      <c r="C111">
        <v>7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27"/>
        <v>5</v>
      </c>
      <c r="AA111">
        <f t="shared" si="27"/>
        <v>5</v>
      </c>
      <c r="AB111">
        <f t="shared" si="26"/>
        <v>1</v>
      </c>
    </row>
    <row r="112" spans="1:29" x14ac:dyDescent="0.25">
      <c r="B112">
        <v>8</v>
      </c>
      <c r="C112">
        <v>7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7"/>
        <v>5</v>
      </c>
      <c r="AA112">
        <f t="shared" si="27"/>
        <v>1</v>
      </c>
      <c r="AB112">
        <f t="shared" si="26"/>
        <v>0.2</v>
      </c>
    </row>
    <row r="113" spans="2:29" x14ac:dyDescent="0.25">
      <c r="B113">
        <v>10</v>
      </c>
      <c r="C113">
        <v>7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7"/>
        <v>5</v>
      </c>
      <c r="AA113">
        <f t="shared" si="27"/>
        <v>4</v>
      </c>
      <c r="AB113">
        <f t="shared" si="26"/>
        <v>0.8</v>
      </c>
    </row>
    <row r="114" spans="2:29" x14ac:dyDescent="0.25">
      <c r="B114">
        <v>12</v>
      </c>
      <c r="C114">
        <v>7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7"/>
        <v>5</v>
      </c>
      <c r="AA114">
        <f t="shared" si="27"/>
        <v>2</v>
      </c>
      <c r="AB114">
        <f t="shared" si="26"/>
        <v>0.4</v>
      </c>
    </row>
    <row r="115" spans="2:29" x14ac:dyDescent="0.25">
      <c r="Y115" t="s">
        <v>51</v>
      </c>
      <c r="Z115">
        <f>SUM(Z109:Z114)</f>
        <v>30</v>
      </c>
      <c r="AA115">
        <f>SUM(AA109:AA114)</f>
        <v>21</v>
      </c>
      <c r="AB115">
        <f t="shared" si="26"/>
        <v>0.7</v>
      </c>
      <c r="AC115">
        <f>AVERAGE(AB109:AB114)</f>
        <v>0.70000000000000007</v>
      </c>
    </row>
    <row r="133" spans="18:18" x14ac:dyDescent="0.25">
      <c r="R133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20" sqref="A20"/>
    </sheetView>
  </sheetViews>
  <sheetFormatPr defaultRowHeight="15" x14ac:dyDescent="0.25"/>
  <sheetData>
    <row r="1" spans="1:23" x14ac:dyDescent="0.25">
      <c r="B1" t="s">
        <v>54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2</v>
      </c>
      <c r="D4">
        <v>0.4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4</v>
      </c>
      <c r="D7">
        <v>0.8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6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1" x14ac:dyDescent="0.25">
      <c r="A18" t="s">
        <v>24</v>
      </c>
    </row>
    <row r="19" spans="1:1" x14ac:dyDescent="0.25">
      <c r="A19">
        <f>CORREL(A3:A16,D3:D16)</f>
        <v>0.3306232612667907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C17" sqref="C17"/>
    </sheetView>
  </sheetViews>
  <sheetFormatPr defaultRowHeight="15" x14ac:dyDescent="0.25"/>
  <sheetData>
    <row r="1" spans="1:23" x14ac:dyDescent="0.25">
      <c r="B1" t="s">
        <v>58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7</v>
      </c>
      <c r="C3">
        <v>2</v>
      </c>
      <c r="D3">
        <v>0.28571428571428598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3</v>
      </c>
      <c r="R3">
        <v>2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1</v>
      </c>
      <c r="D6">
        <v>0.2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1</v>
      </c>
      <c r="D10">
        <v>0.2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2</v>
      </c>
      <c r="D13">
        <v>0.33333333333333298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1</v>
      </c>
      <c r="D15">
        <v>0.16666666666666699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1</v>
      </c>
      <c r="D16">
        <v>0.16666666666666699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1" x14ac:dyDescent="0.25">
      <c r="A18" t="s">
        <v>24</v>
      </c>
    </row>
    <row r="19" spans="1:1" x14ac:dyDescent="0.25">
      <c r="A19">
        <f>CORREL(A3:A16,D3:D16)</f>
        <v>-0.32174459398698663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D25" sqref="D25"/>
    </sheetView>
  </sheetViews>
  <sheetFormatPr defaultRowHeight="15" x14ac:dyDescent="0.25"/>
  <sheetData>
    <row r="1" spans="1:23" x14ac:dyDescent="0.25">
      <c r="B1" t="s">
        <v>57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2</v>
      </c>
      <c r="D4">
        <v>0.4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1" x14ac:dyDescent="0.25">
      <c r="A18" t="s">
        <v>24</v>
      </c>
    </row>
    <row r="19" spans="1:1" x14ac:dyDescent="0.25">
      <c r="A19">
        <f>CORREL(A3:A16,D3:D16)</f>
        <v>0.14955615313964751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9" sqref="A19"/>
    </sheetView>
  </sheetViews>
  <sheetFormatPr defaultRowHeight="15" x14ac:dyDescent="0.25"/>
  <sheetData>
    <row r="1" spans="1:23" x14ac:dyDescent="0.25">
      <c r="B1" t="s">
        <v>56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5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3</v>
      </c>
      <c r="D16">
        <v>0.5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1" x14ac:dyDescent="0.25">
      <c r="A18" t="s">
        <v>24</v>
      </c>
    </row>
    <row r="19" spans="1:1" x14ac:dyDescent="0.25">
      <c r="A19">
        <f>CORREL(A3:A16,D3:D16)</f>
        <v>1.040951175643497E-2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B22" sqref="B22"/>
    </sheetView>
  </sheetViews>
  <sheetFormatPr defaultRowHeight="15" x14ac:dyDescent="0.25"/>
  <sheetData>
    <row r="1" spans="1:23" x14ac:dyDescent="0.25">
      <c r="B1" t="s">
        <v>55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1" x14ac:dyDescent="0.25">
      <c r="A18" t="s">
        <v>24</v>
      </c>
    </row>
    <row r="19" spans="1:1" x14ac:dyDescent="0.25">
      <c r="A19">
        <f>CORREL(A3:A16,D3:D16)</f>
        <v>0.10262376448786735</v>
      </c>
    </row>
    <row r="20" spans="1:1" x14ac:dyDescent="0.25">
      <c r="A20" t="s">
        <v>60</v>
      </c>
    </row>
    <row r="21" spans="1:1" x14ac:dyDescent="0.25">
      <c r="A2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Poster Data</vt:lpstr>
      <vt:lpstr>Averaged Data (Condition 1)</vt:lpstr>
      <vt:lpstr>Averaged Data (Condition 2)</vt:lpstr>
      <vt:lpstr>Condition 2</vt:lpstr>
      <vt:lpstr>User41</vt:lpstr>
      <vt:lpstr>User40</vt:lpstr>
      <vt:lpstr>User39</vt:lpstr>
      <vt:lpstr>User38</vt:lpstr>
      <vt:lpstr>User37</vt:lpstr>
      <vt:lpstr>User36</vt:lpstr>
      <vt:lpstr>User35</vt:lpstr>
      <vt:lpstr>User34</vt:lpstr>
      <vt:lpstr>User33</vt:lpstr>
      <vt:lpstr>User32</vt:lpstr>
      <vt:lpstr>User31</vt:lpstr>
      <vt:lpstr>User30</vt:lpstr>
      <vt:lpstr>User29</vt:lpstr>
      <vt:lpstr>User28</vt:lpstr>
      <vt:lpstr>User27</vt:lpstr>
      <vt:lpstr>User25</vt:lpstr>
      <vt:lpstr>User 0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2011-12-16T03:33:22Z</dcterms:created>
  <dcterms:modified xsi:type="dcterms:W3CDTF">2012-04-05T05:24:23Z</dcterms:modified>
</cp:coreProperties>
</file>